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<sst xmlns="http://schemas.openxmlformats.org/spreadsheetml/2006/main" count="559" uniqueCount="122">
  <si>
    <t>№п/п</t>
  </si>
  <si>
    <t>Наименование продукции</t>
  </si>
  <si>
    <t>Наименование  / стоимость</t>
  </si>
  <si>
    <t>и того</t>
  </si>
  <si>
    <t>Компонент</t>
  </si>
  <si>
    <t>цена</t>
  </si>
  <si>
    <t>Угле кислота</t>
  </si>
  <si>
    <t>того</t>
  </si>
  <si>
    <t>кол</t>
  </si>
  <si>
    <t>зар плата час</t>
  </si>
  <si>
    <t>эл.энергия час</t>
  </si>
  <si>
    <t>мощность</t>
  </si>
  <si>
    <t>и того  в чистате</t>
  </si>
  <si>
    <t>прибыль 30%</t>
  </si>
  <si>
    <t>НДС</t>
  </si>
  <si>
    <t>Налог на прибыль</t>
  </si>
  <si>
    <t>черная</t>
  </si>
  <si>
    <t>с прибыль 30%</t>
  </si>
  <si>
    <t>амартизация</t>
  </si>
  <si>
    <t>и того по полной</t>
  </si>
  <si>
    <t>Порошок</t>
  </si>
  <si>
    <t>Зарядка ОВП-2</t>
  </si>
  <si>
    <t>Зарядка ОВП-3</t>
  </si>
  <si>
    <t>Зарядка ОВП-4</t>
  </si>
  <si>
    <t>Зарядка ОВП-8</t>
  </si>
  <si>
    <t>раструб</t>
  </si>
  <si>
    <t>Переосвидетельствование ОП</t>
  </si>
  <si>
    <t>Переосвидетельствование ОУ 20-40</t>
  </si>
  <si>
    <t>Замена монометра</t>
  </si>
  <si>
    <t>Манометр</t>
  </si>
  <si>
    <t>ЗПУ</t>
  </si>
  <si>
    <t>Замена ЗПУ ОП 1-3</t>
  </si>
  <si>
    <t>Замена ЗПУ ОП 1-10</t>
  </si>
  <si>
    <t>Замена ЗПУ ОУ 1-10</t>
  </si>
  <si>
    <t>Замена Раструб ОУ 1-5</t>
  </si>
  <si>
    <t>Замена шланга ОУ 8-10</t>
  </si>
  <si>
    <t>шланг</t>
  </si>
  <si>
    <t>Замена шланга ОУ 20</t>
  </si>
  <si>
    <t>Замена ЗПУ ОУ 20-40</t>
  </si>
  <si>
    <t>окраска огнетушителя 1-5</t>
  </si>
  <si>
    <t>краска</t>
  </si>
  <si>
    <t>окраска огнетушителя 10</t>
  </si>
  <si>
    <t>окраска огнетушителя 20</t>
  </si>
  <si>
    <t>окраска огнетушителя 40</t>
  </si>
  <si>
    <t>окраска огнетушителя 48</t>
  </si>
  <si>
    <t>окраска огнетушителя 49</t>
  </si>
  <si>
    <t>окраска огнетушителя 50</t>
  </si>
  <si>
    <t>окраска огнетушителя 51</t>
  </si>
  <si>
    <t>окраска огнетушителя 52</t>
  </si>
  <si>
    <t>окраска огнетушителя 53</t>
  </si>
  <si>
    <t>окраска огнетушителя 54</t>
  </si>
  <si>
    <t>окраска огнетушителя 55</t>
  </si>
  <si>
    <t>окраска огнетушителя 56</t>
  </si>
  <si>
    <t>Ящик для песка 0,1 м3</t>
  </si>
  <si>
    <t>лист стальной</t>
  </si>
  <si>
    <t>длин</t>
  </si>
  <si>
    <t>шир</t>
  </si>
  <si>
    <t>выс</t>
  </si>
  <si>
    <t>м3</t>
  </si>
  <si>
    <t>итого S</t>
  </si>
  <si>
    <t>труба квадратная</t>
  </si>
  <si>
    <t>сварочный материал</t>
  </si>
  <si>
    <t>окраска</t>
  </si>
  <si>
    <t>Ящик для песка 0,15 м3</t>
  </si>
  <si>
    <t>Ящик для песка 0,2 м3</t>
  </si>
  <si>
    <t>Ящик для песка 0,5 м3</t>
  </si>
  <si>
    <t>подставка под огнетушитель П-3</t>
  </si>
  <si>
    <t>подставка под огнет упрощ. П-3</t>
  </si>
  <si>
    <t>полоса стальная</t>
  </si>
  <si>
    <t>багор пожарный</t>
  </si>
  <si>
    <t>труба стальная</t>
  </si>
  <si>
    <t>круг  стальной</t>
  </si>
  <si>
    <t>без приб</t>
  </si>
  <si>
    <t>с приб</t>
  </si>
  <si>
    <t>ОУ-2 (бывший ОУ-3)</t>
  </si>
  <si>
    <t>ОУ-3 (бывший ОУ-5)</t>
  </si>
  <si>
    <t>ОУ-5 (бывший ОУ-8)</t>
  </si>
  <si>
    <t>ОУ-6</t>
  </si>
  <si>
    <t>ОУ-10</t>
  </si>
  <si>
    <t>ОУ-20</t>
  </si>
  <si>
    <t>ОУ-25</t>
  </si>
  <si>
    <t>ОУ-40</t>
  </si>
  <si>
    <t>ОУ-80</t>
  </si>
  <si>
    <t>ОУ-100</t>
  </si>
  <si>
    <t>ОП-2 (з) АВС</t>
  </si>
  <si>
    <t>ОП-3 (з) АВС</t>
  </si>
  <si>
    <t>ОП-4 (з) АВС(бывший ОП-5)</t>
  </si>
  <si>
    <t>ОП-5 (з) АВС(бывший ОП-6)</t>
  </si>
  <si>
    <t>ОП-8 (з) АВС(бывший ОП-10)</t>
  </si>
  <si>
    <t>ОП-50(з) АВС</t>
  </si>
  <si>
    <t>ОП-100(з) АВС</t>
  </si>
  <si>
    <t>ОП-2 (з) ВС</t>
  </si>
  <si>
    <t>ОП-3 (з) ВС</t>
  </si>
  <si>
    <t>ОП-4 (з) ВС(бывший ОП-5)</t>
  </si>
  <si>
    <t>ОП-5 (з) ВС(бывший ОП-6)</t>
  </si>
  <si>
    <t>ОП-8 (з) ВС(бывший ОП-10)</t>
  </si>
  <si>
    <t>ОП-50(з) ВС</t>
  </si>
  <si>
    <t>ОП-100(з) ВС</t>
  </si>
  <si>
    <t xml:space="preserve">Заряд </t>
  </si>
  <si>
    <t>ОУ-1 (бывший ОУ-2)</t>
  </si>
  <si>
    <t>ОУ-6(Бывший)</t>
  </si>
  <si>
    <t>Переосвидетельствование ОУ 2-</t>
  </si>
  <si>
    <t>зарядка</t>
  </si>
  <si>
    <t>осведетельствование</t>
  </si>
  <si>
    <t>Текущее переосвидетельствование, руб.</t>
  </si>
  <si>
    <t>на заказ</t>
  </si>
  <si>
    <t>не требуется</t>
  </si>
  <si>
    <t>1-5шт</t>
  </si>
  <si>
    <t>более-5шт</t>
  </si>
  <si>
    <t>Угликислотные огнетушители</t>
  </si>
  <si>
    <t>Порошковые огнетушители</t>
  </si>
  <si>
    <t>Общество с ограниеченной ответственностью "Аудит-01"</t>
  </si>
  <si>
    <t xml:space="preserve"> г.Абакан, ул.Пушкина, 213«Д», офис №26; тел./факс. 8 (3902) 34-17-01; e-mail: audit_01@bk.ru</t>
  </si>
  <si>
    <t>Зарядка без гидроиспытаний,  руб.</t>
  </si>
  <si>
    <t>Гидроиспытания,  руб.</t>
  </si>
  <si>
    <t>Замена  ЗПУ,  руб.</t>
  </si>
  <si>
    <t>Новая чека, руб.</t>
  </si>
  <si>
    <t>Новая   табличка по эксплуатации, руб.</t>
  </si>
  <si>
    <t>Замена раструба шланга, руб.</t>
  </si>
  <si>
    <t>Замена  манометра,  руб.</t>
  </si>
  <si>
    <t>Окраска,  руб.</t>
  </si>
  <si>
    <t xml:space="preserve">ОУ-6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</si>
</sst>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1" fontId="40" fillId="0" borderId="11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1" fontId="40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1" fontId="40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0" xfId="0" applyFill="1" applyAlignment="1">
      <alignment/>
    </xf>
    <xf numFmtId="1" fontId="2" fillId="35" borderId="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36" borderId="0" xfId="0" applyFill="1" applyAlignment="1">
      <alignment/>
    </xf>
    <xf numFmtId="1" fontId="2" fillId="36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0" fillId="37" borderId="0" xfId="0" applyFill="1" applyAlignment="1">
      <alignment/>
    </xf>
    <xf numFmtId="1" fontId="40" fillId="37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133"/>
  <sheetViews>
    <sheetView zoomScalePageLayoutView="0" workbookViewId="0" topLeftCell="B119">
      <selection activeCell="B137" sqref="B137"/>
    </sheetView>
  </sheetViews>
  <sheetFormatPr defaultColWidth="9.140625" defaultRowHeight="15"/>
  <cols>
    <col min="1" max="1" width="6.140625" style="0" customWidth="1"/>
    <col min="2" max="2" width="36.57421875" style="0" customWidth="1"/>
    <col min="3" max="3" width="18.140625" style="0" customWidth="1"/>
    <col min="4" max="4" width="5.00390625" style="0" customWidth="1"/>
    <col min="5" max="5" width="6.140625" style="0" customWidth="1"/>
    <col min="6" max="6" width="6.421875" style="0" customWidth="1"/>
    <col min="7" max="7" width="11.8515625" style="0" customWidth="1"/>
    <col min="8" max="8" width="7.00390625" style="0" customWidth="1"/>
    <col min="9" max="10" width="6.57421875" style="0" customWidth="1"/>
    <col min="11" max="11" width="11.421875" style="0" customWidth="1"/>
    <col min="12" max="12" width="7.57421875" style="0" customWidth="1"/>
    <col min="13" max="13" width="5.8515625" style="0" customWidth="1"/>
    <col min="14" max="14" width="6.140625" style="0" customWidth="1"/>
    <col min="15" max="15" width="11.00390625" style="0" customWidth="1"/>
    <col min="16" max="18" width="6.140625" style="0" customWidth="1"/>
    <col min="19" max="19" width="13.8515625" style="0" customWidth="1"/>
    <col min="20" max="20" width="6.8515625" style="0" customWidth="1"/>
    <col min="21" max="21" width="6.421875" style="0" customWidth="1"/>
    <col min="22" max="22" width="6.8515625" style="0" customWidth="1"/>
    <col min="23" max="23" width="14.28125" style="0" customWidth="1"/>
    <col min="24" max="26" width="6.140625" style="0" customWidth="1"/>
    <col min="27" max="27" width="15.7109375" style="0" customWidth="1"/>
    <col min="28" max="28" width="10.140625" style="0" bestFit="1" customWidth="1"/>
    <col min="29" max="29" width="4.28125" style="0" bestFit="1" customWidth="1"/>
    <col min="30" max="30" width="5.421875" style="0" customWidth="1"/>
    <col min="31" max="31" width="5.7109375" style="0" customWidth="1"/>
    <col min="32" max="32" width="16.421875" style="0" customWidth="1"/>
    <col min="33" max="33" width="15.140625" style="0" customWidth="1"/>
    <col min="34" max="34" width="14.00390625" style="0" customWidth="1"/>
    <col min="35" max="35" width="8.140625" style="0" customWidth="1"/>
    <col min="36" max="36" width="14.7109375" style="0" customWidth="1"/>
    <col min="37" max="37" width="17.57421875" style="0" customWidth="1"/>
    <col min="38" max="38" width="14.7109375" style="0" customWidth="1"/>
    <col min="39" max="40" width="9.140625" style="0" customWidth="1"/>
    <col min="42" max="42" width="7.28125" style="0" customWidth="1"/>
    <col min="43" max="43" width="6.57421875" style="0" customWidth="1"/>
  </cols>
  <sheetData>
    <row r="3" spans="1:40" ht="15">
      <c r="A3" s="42" t="s">
        <v>0</v>
      </c>
      <c r="B3" s="42" t="s">
        <v>1</v>
      </c>
      <c r="C3" s="43" t="s">
        <v>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1" t="s">
        <v>12</v>
      </c>
      <c r="AG3" s="1" t="s">
        <v>13</v>
      </c>
      <c r="AH3" s="1" t="s">
        <v>17</v>
      </c>
      <c r="AI3" s="1" t="s">
        <v>14</v>
      </c>
      <c r="AJ3" s="1" t="s">
        <v>19</v>
      </c>
      <c r="AK3" s="1" t="s">
        <v>15</v>
      </c>
      <c r="AL3" s="1" t="s">
        <v>16</v>
      </c>
      <c r="AM3" s="7" t="s">
        <v>72</v>
      </c>
      <c r="AN3" s="7" t="s">
        <v>73</v>
      </c>
    </row>
    <row r="4" spans="1:38" ht="15">
      <c r="A4" s="42"/>
      <c r="B4" s="42"/>
      <c r="C4" s="1" t="s">
        <v>4</v>
      </c>
      <c r="D4" s="1" t="s">
        <v>8</v>
      </c>
      <c r="E4" s="1" t="s">
        <v>5</v>
      </c>
      <c r="F4" s="1" t="s">
        <v>7</v>
      </c>
      <c r="G4" s="1" t="s">
        <v>4</v>
      </c>
      <c r="H4" s="1" t="s">
        <v>8</v>
      </c>
      <c r="I4" s="1" t="s">
        <v>5</v>
      </c>
      <c r="J4" s="1" t="s">
        <v>7</v>
      </c>
      <c r="K4" s="1" t="s">
        <v>4</v>
      </c>
      <c r="L4" s="1" t="s">
        <v>8</v>
      </c>
      <c r="M4" s="1" t="s">
        <v>5</v>
      </c>
      <c r="N4" s="1" t="s">
        <v>7</v>
      </c>
      <c r="O4" s="1" t="s">
        <v>4</v>
      </c>
      <c r="P4" s="1" t="s">
        <v>8</v>
      </c>
      <c r="Q4" s="1" t="s">
        <v>5</v>
      </c>
      <c r="R4" s="1" t="s">
        <v>7</v>
      </c>
      <c r="S4" s="1" t="s">
        <v>4</v>
      </c>
      <c r="T4" s="1" t="s">
        <v>8</v>
      </c>
      <c r="U4" s="1" t="s">
        <v>5</v>
      </c>
      <c r="V4" s="1" t="s">
        <v>7</v>
      </c>
      <c r="W4" s="1" t="s">
        <v>4</v>
      </c>
      <c r="X4" s="1" t="s">
        <v>8</v>
      </c>
      <c r="Y4" s="1" t="s">
        <v>5</v>
      </c>
      <c r="Z4" s="1" t="s">
        <v>7</v>
      </c>
      <c r="AA4" s="1" t="s">
        <v>4</v>
      </c>
      <c r="AB4" s="1" t="s">
        <v>11</v>
      </c>
      <c r="AC4" s="1" t="s">
        <v>8</v>
      </c>
      <c r="AD4" s="1" t="s">
        <v>5</v>
      </c>
      <c r="AE4" s="1" t="s">
        <v>7</v>
      </c>
      <c r="AF4" s="1"/>
      <c r="AG4" s="1"/>
      <c r="AH4" s="3"/>
      <c r="AI4" s="1"/>
      <c r="AJ4" s="2"/>
      <c r="AK4" s="1"/>
      <c r="AL4" s="2"/>
    </row>
    <row r="5" spans="1:42" ht="15.75" thickBot="1">
      <c r="A5" s="30"/>
      <c r="B5" s="31" t="s">
        <v>102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4"/>
      <c r="AN5" s="24"/>
      <c r="AO5" s="24"/>
      <c r="AP5" s="24"/>
    </row>
    <row r="6" spans="1:43" ht="15.75" thickBot="1">
      <c r="A6" s="1">
        <v>1</v>
      </c>
      <c r="B6" s="8" t="s">
        <v>99</v>
      </c>
      <c r="C6" s="1" t="s">
        <v>6</v>
      </c>
      <c r="D6" s="1">
        <v>1</v>
      </c>
      <c r="E6" s="1">
        <v>23</v>
      </c>
      <c r="F6" s="1">
        <f>D6*E6</f>
        <v>23</v>
      </c>
      <c r="G6" s="1"/>
      <c r="H6" s="1">
        <v>0</v>
      </c>
      <c r="I6" s="1">
        <v>0</v>
      </c>
      <c r="J6" s="1">
        <f>H6*I6</f>
        <v>0</v>
      </c>
      <c r="K6" s="1"/>
      <c r="L6" s="1">
        <v>0</v>
      </c>
      <c r="M6" s="1">
        <v>0</v>
      </c>
      <c r="N6" s="1">
        <f>L6*M6</f>
        <v>0</v>
      </c>
      <c r="O6" s="1"/>
      <c r="P6" s="1">
        <v>0</v>
      </c>
      <c r="Q6" s="1">
        <v>0</v>
      </c>
      <c r="R6" s="1">
        <f>P6*Q6</f>
        <v>0</v>
      </c>
      <c r="S6" s="1" t="s">
        <v>18</v>
      </c>
      <c r="T6" s="1">
        <v>1</v>
      </c>
      <c r="U6" s="1">
        <v>20</v>
      </c>
      <c r="V6" s="1">
        <f>T6*U6</f>
        <v>20</v>
      </c>
      <c r="W6" s="1" t="s">
        <v>9</v>
      </c>
      <c r="X6" s="1">
        <v>0.5</v>
      </c>
      <c r="Y6" s="1">
        <v>100</v>
      </c>
      <c r="Z6" s="1">
        <f>X6*Y6</f>
        <v>50</v>
      </c>
      <c r="AA6" s="1" t="s">
        <v>10</v>
      </c>
      <c r="AB6" s="1">
        <v>3</v>
      </c>
      <c r="AC6" s="1">
        <v>0.3</v>
      </c>
      <c r="AD6" s="1">
        <v>5</v>
      </c>
      <c r="AE6" s="1">
        <f>AB6*AC6*AD6</f>
        <v>4.5</v>
      </c>
      <c r="AF6" s="1">
        <f aca="true" t="shared" si="0" ref="AF6:AF16">F6+J6+N6+V6+Z6+AE6+R6</f>
        <v>97.5</v>
      </c>
      <c r="AG6" s="1">
        <f>AF6*0.3</f>
        <v>29.25</v>
      </c>
      <c r="AH6" s="3">
        <f>AF6*1.3</f>
        <v>126.75</v>
      </c>
      <c r="AI6" s="1">
        <f>AH6*0.18</f>
        <v>22.814999999999998</v>
      </c>
      <c r="AJ6" s="2">
        <f>AH6+AI6</f>
        <v>149.565</v>
      </c>
      <c r="AK6" s="1">
        <f>AG6*0.25</f>
        <v>7.3125</v>
      </c>
      <c r="AL6" s="2">
        <f>AF6*1.06</f>
        <v>103.35000000000001</v>
      </c>
      <c r="AM6">
        <f>AF6*0.17+AF6</f>
        <v>114.075</v>
      </c>
      <c r="AN6">
        <f>AM6*0.3+AL6</f>
        <v>137.5725</v>
      </c>
      <c r="AO6" s="11">
        <v>216</v>
      </c>
      <c r="AP6">
        <v>216</v>
      </c>
      <c r="AQ6">
        <v>210</v>
      </c>
    </row>
    <row r="7" spans="1:43" ht="15">
      <c r="A7" s="1">
        <v>1</v>
      </c>
      <c r="B7" s="8" t="s">
        <v>74</v>
      </c>
      <c r="C7" s="1" t="s">
        <v>6</v>
      </c>
      <c r="D7" s="1">
        <v>2</v>
      </c>
      <c r="E7" s="1">
        <v>23</v>
      </c>
      <c r="F7" s="1">
        <f>D7*E7</f>
        <v>46</v>
      </c>
      <c r="G7" s="1"/>
      <c r="H7" s="1">
        <v>0</v>
      </c>
      <c r="I7" s="1">
        <v>0</v>
      </c>
      <c r="J7" s="1">
        <f>H7*I7</f>
        <v>0</v>
      </c>
      <c r="K7" s="1"/>
      <c r="L7" s="1">
        <v>0</v>
      </c>
      <c r="M7" s="1">
        <v>0</v>
      </c>
      <c r="N7" s="1">
        <f>L7*M7</f>
        <v>0</v>
      </c>
      <c r="O7" s="1"/>
      <c r="P7" s="1">
        <v>0</v>
      </c>
      <c r="Q7" s="1">
        <v>0</v>
      </c>
      <c r="R7" s="1">
        <f>P7*Q7</f>
        <v>0</v>
      </c>
      <c r="S7" s="1" t="s">
        <v>18</v>
      </c>
      <c r="T7" s="1">
        <v>1</v>
      </c>
      <c r="U7" s="1">
        <v>20</v>
      </c>
      <c r="V7" s="1">
        <f>T7*U7</f>
        <v>20</v>
      </c>
      <c r="W7" s="1" t="s">
        <v>9</v>
      </c>
      <c r="X7" s="1">
        <v>0.5</v>
      </c>
      <c r="Y7" s="1">
        <v>100</v>
      </c>
      <c r="Z7" s="1">
        <f>X7*Y7</f>
        <v>50</v>
      </c>
      <c r="AA7" s="1" t="s">
        <v>10</v>
      </c>
      <c r="AB7" s="1">
        <v>3</v>
      </c>
      <c r="AC7" s="1">
        <v>0.3</v>
      </c>
      <c r="AD7" s="1">
        <v>5</v>
      </c>
      <c r="AE7" s="1">
        <f>AB7*AC7*AD7</f>
        <v>4.5</v>
      </c>
      <c r="AF7" s="1">
        <f t="shared" si="0"/>
        <v>120.5</v>
      </c>
      <c r="AG7" s="1">
        <f>AF7*0.3</f>
        <v>36.15</v>
      </c>
      <c r="AH7" s="3">
        <f>AF7*1.3</f>
        <v>156.65</v>
      </c>
      <c r="AI7" s="1">
        <f>AH7*0.18</f>
        <v>28.197</v>
      </c>
      <c r="AJ7" s="2">
        <f>AH7+AI7</f>
        <v>184.847</v>
      </c>
      <c r="AK7" s="1">
        <f>AG7*0.25</f>
        <v>9.0375</v>
      </c>
      <c r="AL7" s="2">
        <f>AF7*1.06</f>
        <v>127.73</v>
      </c>
      <c r="AM7">
        <f>AF7*0.17+AF7</f>
        <v>140.985</v>
      </c>
      <c r="AN7">
        <f>AM7*0.3+AL7</f>
        <v>170.02550000000002</v>
      </c>
      <c r="AO7" s="11">
        <v>216</v>
      </c>
      <c r="AP7">
        <v>248</v>
      </c>
      <c r="AQ7">
        <v>245</v>
      </c>
    </row>
    <row r="8" spans="1:43" ht="15">
      <c r="A8" s="1">
        <v>2</v>
      </c>
      <c r="B8" s="9" t="s">
        <v>75</v>
      </c>
      <c r="C8" s="1" t="s">
        <v>6</v>
      </c>
      <c r="D8" s="1">
        <v>3</v>
      </c>
      <c r="E8" s="1">
        <v>23</v>
      </c>
      <c r="F8" s="1">
        <f>D8*E8</f>
        <v>69</v>
      </c>
      <c r="G8" s="1"/>
      <c r="H8" s="1">
        <v>0</v>
      </c>
      <c r="I8" s="1">
        <v>0</v>
      </c>
      <c r="J8" s="1">
        <f>H8*I8</f>
        <v>0</v>
      </c>
      <c r="K8" s="1"/>
      <c r="L8" s="1">
        <v>0</v>
      </c>
      <c r="M8" s="1">
        <v>0</v>
      </c>
      <c r="N8" s="1">
        <f>L8*M8</f>
        <v>0</v>
      </c>
      <c r="O8" s="1"/>
      <c r="P8" s="1">
        <v>0</v>
      </c>
      <c r="Q8" s="1">
        <v>0</v>
      </c>
      <c r="R8" s="1">
        <f>P8*Q8</f>
        <v>0</v>
      </c>
      <c r="S8" s="1" t="s">
        <v>18</v>
      </c>
      <c r="T8" s="1">
        <v>1</v>
      </c>
      <c r="U8" s="1">
        <v>20</v>
      </c>
      <c r="V8" s="1">
        <f>T8*U8</f>
        <v>20</v>
      </c>
      <c r="W8" s="1" t="s">
        <v>9</v>
      </c>
      <c r="X8" s="1">
        <v>0.5</v>
      </c>
      <c r="Y8" s="1">
        <v>100</v>
      </c>
      <c r="Z8" s="1">
        <f>X8*Y8</f>
        <v>50</v>
      </c>
      <c r="AA8" s="1" t="s">
        <v>10</v>
      </c>
      <c r="AB8" s="1">
        <v>3</v>
      </c>
      <c r="AC8" s="1">
        <v>0.3</v>
      </c>
      <c r="AD8" s="1">
        <v>5</v>
      </c>
      <c r="AE8" s="1">
        <f>AB8*AC8*AD8</f>
        <v>4.5</v>
      </c>
      <c r="AF8" s="1">
        <f t="shared" si="0"/>
        <v>143.5</v>
      </c>
      <c r="AG8" s="1">
        <f>AF8*0.3</f>
        <v>43.05</v>
      </c>
      <c r="AH8" s="3">
        <f>AF8*1.3</f>
        <v>186.55</v>
      </c>
      <c r="AI8" s="1">
        <f>AH8*0.18</f>
        <v>33.579</v>
      </c>
      <c r="AJ8" s="2">
        <f>AH8+AI8</f>
        <v>220.12900000000002</v>
      </c>
      <c r="AK8" s="1">
        <f>AG8*0.25</f>
        <v>10.7625</v>
      </c>
      <c r="AL8" s="2">
        <f>AF8*1.06</f>
        <v>152.11</v>
      </c>
      <c r="AM8">
        <f aca="true" t="shared" si="1" ref="AM8:AM14">AF8*0.17+AF8</f>
        <v>167.895</v>
      </c>
      <c r="AN8">
        <f aca="true" t="shared" si="2" ref="AN8:AN14">AM8*0.3+AL8</f>
        <v>202.47850000000003</v>
      </c>
      <c r="AO8" s="12">
        <v>280</v>
      </c>
      <c r="AP8">
        <v>294</v>
      </c>
      <c r="AQ8">
        <v>290</v>
      </c>
    </row>
    <row r="9" spans="1:43" ht="15">
      <c r="A9" s="1"/>
      <c r="B9" s="9" t="s">
        <v>100</v>
      </c>
      <c r="C9" s="1" t="s">
        <v>6</v>
      </c>
      <c r="D9" s="1">
        <v>4</v>
      </c>
      <c r="E9" s="1">
        <v>23</v>
      </c>
      <c r="F9" s="1">
        <f>D9*E9</f>
        <v>92</v>
      </c>
      <c r="G9" s="1"/>
      <c r="H9" s="1">
        <v>0</v>
      </c>
      <c r="I9" s="1">
        <v>0</v>
      </c>
      <c r="J9" s="1">
        <f>H9*I9</f>
        <v>0</v>
      </c>
      <c r="K9" s="1"/>
      <c r="L9" s="1">
        <v>0</v>
      </c>
      <c r="M9" s="1">
        <v>0</v>
      </c>
      <c r="N9" s="1">
        <f>L9*M9</f>
        <v>0</v>
      </c>
      <c r="O9" s="1"/>
      <c r="P9" s="1">
        <v>0</v>
      </c>
      <c r="Q9" s="1">
        <v>0</v>
      </c>
      <c r="R9" s="1">
        <f>P9*Q9</f>
        <v>0</v>
      </c>
      <c r="S9" s="1" t="s">
        <v>18</v>
      </c>
      <c r="T9" s="1">
        <v>1</v>
      </c>
      <c r="U9" s="1">
        <v>20</v>
      </c>
      <c r="V9" s="1">
        <f>T9*U9</f>
        <v>20</v>
      </c>
      <c r="W9" s="1" t="s">
        <v>9</v>
      </c>
      <c r="X9" s="1">
        <v>0.5</v>
      </c>
      <c r="Y9" s="1">
        <v>100</v>
      </c>
      <c r="Z9" s="1">
        <f>X9*Y9</f>
        <v>50</v>
      </c>
      <c r="AA9" s="1" t="s">
        <v>10</v>
      </c>
      <c r="AB9" s="1">
        <v>3</v>
      </c>
      <c r="AC9" s="1">
        <v>0.3</v>
      </c>
      <c r="AD9" s="1">
        <v>5</v>
      </c>
      <c r="AE9" s="1">
        <f>AB9*AC9*AD9</f>
        <v>4.5</v>
      </c>
      <c r="AF9" s="1">
        <f t="shared" si="0"/>
        <v>166.5</v>
      </c>
      <c r="AG9" s="1">
        <f>AF9*0.3</f>
        <v>49.949999999999996</v>
      </c>
      <c r="AH9" s="3">
        <f>AF9*1.3</f>
        <v>216.45000000000002</v>
      </c>
      <c r="AI9" s="1">
        <f>AH9*0.18</f>
        <v>38.961</v>
      </c>
      <c r="AJ9" s="2">
        <f>AH9+AI9</f>
        <v>255.411</v>
      </c>
      <c r="AK9" s="1">
        <f>AG9*0.25</f>
        <v>12.487499999999999</v>
      </c>
      <c r="AL9" s="2">
        <f>AF9*1.06</f>
        <v>176.49</v>
      </c>
      <c r="AM9">
        <f t="shared" si="1"/>
        <v>194.805</v>
      </c>
      <c r="AN9">
        <f t="shared" si="2"/>
        <v>234.9315</v>
      </c>
      <c r="AO9" s="12">
        <v>470</v>
      </c>
      <c r="AP9">
        <v>323</v>
      </c>
      <c r="AQ9">
        <v>320</v>
      </c>
    </row>
    <row r="10" spans="1:43" ht="15">
      <c r="A10" s="1">
        <v>3</v>
      </c>
      <c r="B10" s="9" t="s">
        <v>76</v>
      </c>
      <c r="C10" s="1" t="s">
        <v>6</v>
      </c>
      <c r="D10" s="1">
        <v>5</v>
      </c>
      <c r="E10" s="1">
        <v>23</v>
      </c>
      <c r="F10" s="1">
        <f>D10*E10</f>
        <v>115</v>
      </c>
      <c r="G10" s="1"/>
      <c r="H10" s="1">
        <v>0</v>
      </c>
      <c r="I10" s="1">
        <v>0</v>
      </c>
      <c r="J10" s="1">
        <f>H10*I10</f>
        <v>0</v>
      </c>
      <c r="K10" s="1"/>
      <c r="L10" s="1">
        <v>0</v>
      </c>
      <c r="M10" s="1">
        <v>0</v>
      </c>
      <c r="N10" s="1">
        <f>L10*M10</f>
        <v>0</v>
      </c>
      <c r="O10" s="1"/>
      <c r="P10" s="1">
        <v>0</v>
      </c>
      <c r="Q10" s="1">
        <v>0</v>
      </c>
      <c r="R10" s="1">
        <f>P10*Q10</f>
        <v>0</v>
      </c>
      <c r="S10" s="1" t="s">
        <v>18</v>
      </c>
      <c r="T10" s="1">
        <v>1</v>
      </c>
      <c r="U10" s="1">
        <v>20</v>
      </c>
      <c r="V10" s="1">
        <f>T10*U10</f>
        <v>20</v>
      </c>
      <c r="W10" s="1" t="s">
        <v>9</v>
      </c>
      <c r="X10" s="1">
        <v>0.5</v>
      </c>
      <c r="Y10" s="1">
        <v>100</v>
      </c>
      <c r="Z10" s="1">
        <f>X10*Y10</f>
        <v>50</v>
      </c>
      <c r="AA10" s="1" t="s">
        <v>10</v>
      </c>
      <c r="AB10" s="1">
        <v>3</v>
      </c>
      <c r="AC10" s="1">
        <v>0.3</v>
      </c>
      <c r="AD10" s="1">
        <v>5</v>
      </c>
      <c r="AE10" s="1">
        <f>AB10*AC10*AD10</f>
        <v>4.5</v>
      </c>
      <c r="AF10" s="1">
        <f t="shared" si="0"/>
        <v>189.5</v>
      </c>
      <c r="AG10" s="1">
        <f>AF10*0.3</f>
        <v>56.85</v>
      </c>
      <c r="AH10" s="3">
        <f>AF10*1.3</f>
        <v>246.35</v>
      </c>
      <c r="AI10" s="1">
        <f>AH10*0.18</f>
        <v>44.342999999999996</v>
      </c>
      <c r="AJ10" s="2">
        <f>AH10+AI10</f>
        <v>290.693</v>
      </c>
      <c r="AK10" s="1">
        <f>AG10*0.25</f>
        <v>14.2125</v>
      </c>
      <c r="AL10" s="2">
        <f>AF10*1.06</f>
        <v>200.87</v>
      </c>
      <c r="AM10">
        <f t="shared" si="1"/>
        <v>221.715</v>
      </c>
      <c r="AN10">
        <f t="shared" si="2"/>
        <v>267.3845</v>
      </c>
      <c r="AO10" s="12">
        <v>310</v>
      </c>
      <c r="AP10">
        <v>474</v>
      </c>
      <c r="AQ10">
        <v>470</v>
      </c>
    </row>
    <row r="11" spans="1:43" ht="15">
      <c r="A11" s="1">
        <v>4</v>
      </c>
      <c r="B11" s="9" t="s">
        <v>78</v>
      </c>
      <c r="C11" s="1" t="s">
        <v>6</v>
      </c>
      <c r="D11" s="1">
        <v>10</v>
      </c>
      <c r="E11" s="1">
        <v>23</v>
      </c>
      <c r="F11" s="1">
        <f>D11*E11</f>
        <v>230</v>
      </c>
      <c r="G11" s="1"/>
      <c r="H11" s="1">
        <v>0</v>
      </c>
      <c r="I11" s="1">
        <v>0</v>
      </c>
      <c r="J11" s="1">
        <f>H11*I11</f>
        <v>0</v>
      </c>
      <c r="K11" s="1"/>
      <c r="L11" s="1">
        <v>0</v>
      </c>
      <c r="M11" s="1">
        <v>0</v>
      </c>
      <c r="N11" s="1">
        <f>L11*M11</f>
        <v>0</v>
      </c>
      <c r="O11" s="1"/>
      <c r="P11" s="1">
        <v>0</v>
      </c>
      <c r="Q11" s="1">
        <v>0</v>
      </c>
      <c r="R11" s="1">
        <f>P11*Q11</f>
        <v>0</v>
      </c>
      <c r="S11" s="1" t="s">
        <v>18</v>
      </c>
      <c r="T11" s="1">
        <v>1</v>
      </c>
      <c r="U11" s="1">
        <v>20</v>
      </c>
      <c r="V11" s="1">
        <f>T11*U11</f>
        <v>20</v>
      </c>
      <c r="W11" s="1" t="s">
        <v>9</v>
      </c>
      <c r="X11" s="1">
        <v>0.5</v>
      </c>
      <c r="Y11" s="1">
        <v>100</v>
      </c>
      <c r="Z11" s="1">
        <f>X11*Y11</f>
        <v>50</v>
      </c>
      <c r="AA11" s="1" t="s">
        <v>10</v>
      </c>
      <c r="AB11" s="1">
        <v>3</v>
      </c>
      <c r="AC11" s="1">
        <v>0.3</v>
      </c>
      <c r="AD11" s="1">
        <v>5</v>
      </c>
      <c r="AE11" s="1">
        <f>AB11*AC11*AD11</f>
        <v>4.5</v>
      </c>
      <c r="AF11" s="1">
        <f t="shared" si="0"/>
        <v>304.5</v>
      </c>
      <c r="AG11" s="1">
        <f>AF11*0.3</f>
        <v>91.35</v>
      </c>
      <c r="AH11" s="3">
        <f>AF11*1.3</f>
        <v>395.85</v>
      </c>
      <c r="AI11" s="1">
        <f>AH11*0.18</f>
        <v>71.253</v>
      </c>
      <c r="AJ11" s="2">
        <f>AH11+AI11</f>
        <v>467.103</v>
      </c>
      <c r="AK11" s="1">
        <f>AG11*0.25</f>
        <v>22.8375</v>
      </c>
      <c r="AL11" s="2">
        <f>AF11*1.06</f>
        <v>322.77000000000004</v>
      </c>
      <c r="AM11">
        <f t="shared" si="1"/>
        <v>356.265</v>
      </c>
      <c r="AN11">
        <f t="shared" si="2"/>
        <v>429.64950000000005</v>
      </c>
      <c r="AO11" s="12">
        <v>600</v>
      </c>
      <c r="AP11">
        <v>607</v>
      </c>
      <c r="AQ11">
        <v>600</v>
      </c>
    </row>
    <row r="12" spans="1:43" ht="15">
      <c r="A12" s="1">
        <v>5</v>
      </c>
      <c r="B12" s="9" t="s">
        <v>79</v>
      </c>
      <c r="C12" s="1" t="s">
        <v>6</v>
      </c>
      <c r="D12" s="1">
        <v>20</v>
      </c>
      <c r="E12" s="1">
        <v>23</v>
      </c>
      <c r="F12" s="1">
        <f>D12*E12</f>
        <v>460</v>
      </c>
      <c r="G12" s="1"/>
      <c r="H12" s="1">
        <v>0</v>
      </c>
      <c r="I12" s="1">
        <v>0</v>
      </c>
      <c r="J12" s="1">
        <f>H12*I12</f>
        <v>0</v>
      </c>
      <c r="K12" s="1"/>
      <c r="L12" s="1">
        <v>0</v>
      </c>
      <c r="M12" s="1">
        <v>0</v>
      </c>
      <c r="N12" s="1">
        <f>L12*M12</f>
        <v>0</v>
      </c>
      <c r="O12" s="1"/>
      <c r="P12" s="1">
        <v>0</v>
      </c>
      <c r="Q12" s="1">
        <v>0</v>
      </c>
      <c r="R12" s="1">
        <f>P12*Q12</f>
        <v>0</v>
      </c>
      <c r="S12" s="1" t="s">
        <v>18</v>
      </c>
      <c r="T12" s="1">
        <v>1</v>
      </c>
      <c r="U12" s="1">
        <v>20</v>
      </c>
      <c r="V12" s="1">
        <f>T12*U12</f>
        <v>20</v>
      </c>
      <c r="W12" s="1" t="s">
        <v>9</v>
      </c>
      <c r="X12" s="1">
        <v>0.5</v>
      </c>
      <c r="Y12" s="1">
        <v>100</v>
      </c>
      <c r="Z12" s="1">
        <f>X12*Y12</f>
        <v>50</v>
      </c>
      <c r="AA12" s="1" t="s">
        <v>10</v>
      </c>
      <c r="AB12" s="1">
        <v>3</v>
      </c>
      <c r="AC12" s="1">
        <v>0.3</v>
      </c>
      <c r="AD12" s="1">
        <v>5</v>
      </c>
      <c r="AE12" s="1">
        <f>AB12*AC12*AD12</f>
        <v>4.5</v>
      </c>
      <c r="AF12" s="1">
        <f t="shared" si="0"/>
        <v>534.5</v>
      </c>
      <c r="AG12" s="1">
        <f>AF12*0.3</f>
        <v>160.35</v>
      </c>
      <c r="AH12" s="3">
        <f>AF12*1.3</f>
        <v>694.85</v>
      </c>
      <c r="AI12" s="1">
        <f>AH12*0.18</f>
        <v>125.073</v>
      </c>
      <c r="AJ12" s="2">
        <f>AH12+AI12</f>
        <v>819.923</v>
      </c>
      <c r="AK12" s="1">
        <f>AG12*0.25</f>
        <v>40.0875</v>
      </c>
      <c r="AL12" s="2">
        <f>AF12*1.06</f>
        <v>566.57</v>
      </c>
      <c r="AM12">
        <f t="shared" si="1"/>
        <v>625.365</v>
      </c>
      <c r="AN12">
        <f t="shared" si="2"/>
        <v>754.1795000000001</v>
      </c>
      <c r="AO12" s="12">
        <v>1000</v>
      </c>
      <c r="AP12">
        <v>1090</v>
      </c>
      <c r="AQ12">
        <v>1000</v>
      </c>
    </row>
    <row r="13" spans="1:43" ht="15">
      <c r="A13" s="1">
        <v>5</v>
      </c>
      <c r="B13" s="9" t="s">
        <v>80</v>
      </c>
      <c r="C13" s="1" t="s">
        <v>6</v>
      </c>
      <c r="D13" s="1">
        <v>25</v>
      </c>
      <c r="E13" s="1">
        <v>23</v>
      </c>
      <c r="F13" s="1">
        <f>D13*E13</f>
        <v>575</v>
      </c>
      <c r="G13" s="1"/>
      <c r="H13" s="1">
        <v>0</v>
      </c>
      <c r="I13" s="1">
        <v>0</v>
      </c>
      <c r="J13" s="1">
        <f>H13*I13</f>
        <v>0</v>
      </c>
      <c r="K13" s="1"/>
      <c r="L13" s="1">
        <v>0</v>
      </c>
      <c r="M13" s="1">
        <v>0</v>
      </c>
      <c r="N13" s="1">
        <f>L13*M13</f>
        <v>0</v>
      </c>
      <c r="O13" s="1"/>
      <c r="P13" s="1">
        <v>0</v>
      </c>
      <c r="Q13" s="1">
        <v>0</v>
      </c>
      <c r="R13" s="1">
        <f>P13*Q13</f>
        <v>0</v>
      </c>
      <c r="S13" s="1" t="s">
        <v>18</v>
      </c>
      <c r="T13" s="1">
        <v>1</v>
      </c>
      <c r="U13" s="1">
        <v>20</v>
      </c>
      <c r="V13" s="1">
        <f>T13*U13</f>
        <v>20</v>
      </c>
      <c r="W13" s="1" t="s">
        <v>9</v>
      </c>
      <c r="X13" s="1">
        <v>1</v>
      </c>
      <c r="Y13" s="1">
        <v>100</v>
      </c>
      <c r="Z13" s="1">
        <f>X13*Y13</f>
        <v>100</v>
      </c>
      <c r="AA13" s="1" t="s">
        <v>10</v>
      </c>
      <c r="AB13" s="1">
        <v>3</v>
      </c>
      <c r="AC13" s="1">
        <v>0.3</v>
      </c>
      <c r="AD13" s="1">
        <v>5</v>
      </c>
      <c r="AE13" s="1">
        <f>AB13*AC13*AD13</f>
        <v>4.5</v>
      </c>
      <c r="AF13" s="1">
        <f t="shared" si="0"/>
        <v>699.5</v>
      </c>
      <c r="AG13" s="1">
        <f>AF13*0.3</f>
        <v>209.85</v>
      </c>
      <c r="AH13" s="3">
        <f>AF13*1.3</f>
        <v>909.35</v>
      </c>
      <c r="AI13" s="1">
        <f>AH13*0.18</f>
        <v>163.683</v>
      </c>
      <c r="AJ13" s="2">
        <f>AH13+AI13</f>
        <v>1073.033</v>
      </c>
      <c r="AK13" s="1">
        <f>AG13*0.25</f>
        <v>52.4625</v>
      </c>
      <c r="AL13" s="2">
        <f>AF13*1.06</f>
        <v>741.47</v>
      </c>
      <c r="AM13">
        <f t="shared" si="1"/>
        <v>818.415</v>
      </c>
      <c r="AN13">
        <f t="shared" si="2"/>
        <v>986.9945</v>
      </c>
      <c r="AO13" s="12">
        <v>1200</v>
      </c>
      <c r="AP13">
        <v>1236</v>
      </c>
      <c r="AQ13">
        <v>1200</v>
      </c>
    </row>
    <row r="14" spans="1:43" ht="15">
      <c r="A14" s="1">
        <v>5</v>
      </c>
      <c r="B14" s="9" t="s">
        <v>81</v>
      </c>
      <c r="C14" s="1" t="s">
        <v>6</v>
      </c>
      <c r="D14" s="1">
        <v>40</v>
      </c>
      <c r="E14" s="1">
        <v>23</v>
      </c>
      <c r="F14" s="1">
        <f>D14*E14</f>
        <v>920</v>
      </c>
      <c r="G14" s="1"/>
      <c r="H14" s="1">
        <v>0</v>
      </c>
      <c r="I14" s="1">
        <v>0</v>
      </c>
      <c r="J14" s="1">
        <f>H14*I14</f>
        <v>0</v>
      </c>
      <c r="K14" s="1"/>
      <c r="L14" s="1">
        <v>0</v>
      </c>
      <c r="M14" s="1">
        <v>0</v>
      </c>
      <c r="N14" s="1">
        <f>L14*M14</f>
        <v>0</v>
      </c>
      <c r="O14" s="1"/>
      <c r="P14" s="1">
        <v>0</v>
      </c>
      <c r="Q14" s="1">
        <v>0</v>
      </c>
      <c r="R14" s="1">
        <f>P14*Q14</f>
        <v>0</v>
      </c>
      <c r="S14" s="1" t="s">
        <v>18</v>
      </c>
      <c r="T14" s="1">
        <v>1</v>
      </c>
      <c r="U14" s="1">
        <v>20</v>
      </c>
      <c r="V14" s="1">
        <f>T14*U14</f>
        <v>20</v>
      </c>
      <c r="W14" s="1" t="s">
        <v>9</v>
      </c>
      <c r="X14" s="1">
        <v>1</v>
      </c>
      <c r="Y14" s="1">
        <v>100</v>
      </c>
      <c r="Z14" s="1">
        <f>X14*Y14</f>
        <v>100</v>
      </c>
      <c r="AA14" s="1" t="s">
        <v>10</v>
      </c>
      <c r="AB14" s="1">
        <v>3</v>
      </c>
      <c r="AC14" s="1">
        <v>0.3</v>
      </c>
      <c r="AD14" s="1">
        <v>5</v>
      </c>
      <c r="AE14" s="1">
        <f>AB14*AC14*AD14</f>
        <v>4.5</v>
      </c>
      <c r="AF14" s="1">
        <f t="shared" si="0"/>
        <v>1044.5</v>
      </c>
      <c r="AG14" s="1">
        <f>AF14*0.3</f>
        <v>313.34999999999997</v>
      </c>
      <c r="AH14" s="3">
        <f>AF14*1.3</f>
        <v>1357.8500000000001</v>
      </c>
      <c r="AI14" s="1">
        <f>AH14*0.18</f>
        <v>244.413</v>
      </c>
      <c r="AJ14" s="2">
        <f>AH14+AI14</f>
        <v>1602.2630000000001</v>
      </c>
      <c r="AK14" s="1">
        <f>AG14*0.25</f>
        <v>78.33749999999999</v>
      </c>
      <c r="AL14" s="2">
        <f>AF14*1.06</f>
        <v>1107.17</v>
      </c>
      <c r="AM14">
        <f t="shared" si="1"/>
        <v>1222.065</v>
      </c>
      <c r="AN14">
        <f t="shared" si="2"/>
        <v>1473.7895</v>
      </c>
      <c r="AO14" s="12">
        <v>1600</v>
      </c>
      <c r="AP14">
        <v>1423</v>
      </c>
      <c r="AQ14">
        <v>1400</v>
      </c>
    </row>
    <row r="15" spans="1:43" ht="15">
      <c r="A15" s="1"/>
      <c r="B15" s="9" t="s">
        <v>82</v>
      </c>
      <c r="C15" s="1" t="s">
        <v>6</v>
      </c>
      <c r="D15" s="1">
        <v>800</v>
      </c>
      <c r="E15" s="1">
        <v>23</v>
      </c>
      <c r="F15" s="1">
        <f>D15*E15</f>
        <v>18400</v>
      </c>
      <c r="G15" s="1"/>
      <c r="H15" s="1">
        <v>0</v>
      </c>
      <c r="I15" s="1">
        <v>0</v>
      </c>
      <c r="J15" s="1">
        <f>H15*I15</f>
        <v>0</v>
      </c>
      <c r="K15" s="1"/>
      <c r="L15" s="1">
        <v>0</v>
      </c>
      <c r="M15" s="1">
        <v>0</v>
      </c>
      <c r="N15" s="1">
        <f>L15*M15</f>
        <v>0</v>
      </c>
      <c r="O15" s="1"/>
      <c r="P15" s="1">
        <v>0</v>
      </c>
      <c r="Q15" s="1">
        <v>0</v>
      </c>
      <c r="R15" s="1">
        <f>P15*Q15</f>
        <v>0</v>
      </c>
      <c r="S15" s="1" t="s">
        <v>18</v>
      </c>
      <c r="T15" s="1">
        <v>1</v>
      </c>
      <c r="U15" s="1">
        <v>20</v>
      </c>
      <c r="V15" s="1">
        <f>T15*U15</f>
        <v>20</v>
      </c>
      <c r="W15" s="1" t="s">
        <v>9</v>
      </c>
      <c r="X15" s="1">
        <v>1</v>
      </c>
      <c r="Y15" s="1">
        <v>100</v>
      </c>
      <c r="Z15" s="1">
        <f>X15*Y15</f>
        <v>100</v>
      </c>
      <c r="AA15" s="1" t="s">
        <v>10</v>
      </c>
      <c r="AB15" s="1">
        <v>3</v>
      </c>
      <c r="AC15" s="1">
        <v>0.3</v>
      </c>
      <c r="AD15" s="1">
        <v>5</v>
      </c>
      <c r="AE15" s="1">
        <f>AB15*AC15*AD15</f>
        <v>4.5</v>
      </c>
      <c r="AF15" s="1">
        <f t="shared" si="0"/>
        <v>18524.5</v>
      </c>
      <c r="AG15" s="1">
        <f>AF15*0.3</f>
        <v>5557.349999999999</v>
      </c>
      <c r="AH15" s="3">
        <f>AF15*1.3</f>
        <v>24081.850000000002</v>
      </c>
      <c r="AI15" s="1">
        <f>AH15*0.18</f>
        <v>4334.733</v>
      </c>
      <c r="AJ15" s="2">
        <f>AH15+AI15</f>
        <v>28416.583000000002</v>
      </c>
      <c r="AK15" s="1">
        <f>AG15*0.25</f>
        <v>1389.3374999999999</v>
      </c>
      <c r="AL15" s="2">
        <f>AF15*1.06</f>
        <v>19635.97</v>
      </c>
      <c r="AM15">
        <f>AF15*0.17+AF15</f>
        <v>21673.665</v>
      </c>
      <c r="AN15">
        <f>AM15*0.3+AL15</f>
        <v>26138.0695</v>
      </c>
      <c r="AO15" s="12">
        <v>2500</v>
      </c>
      <c r="AP15">
        <v>2695</v>
      </c>
      <c r="AQ15">
        <v>26650</v>
      </c>
    </row>
    <row r="16" spans="1:41" ht="15.75" thickBot="1">
      <c r="A16" s="1"/>
      <c r="B16" s="10" t="s">
        <v>83</v>
      </c>
      <c r="C16" s="1" t="s">
        <v>6</v>
      </c>
      <c r="D16" s="1">
        <v>1000</v>
      </c>
      <c r="E16" s="1">
        <v>23</v>
      </c>
      <c r="F16" s="1">
        <f>D16*E16</f>
        <v>23000</v>
      </c>
      <c r="G16" s="1"/>
      <c r="H16" s="1">
        <v>0</v>
      </c>
      <c r="I16" s="1">
        <v>0</v>
      </c>
      <c r="J16" s="1">
        <f>H16*I16</f>
        <v>0</v>
      </c>
      <c r="K16" s="1"/>
      <c r="L16" s="1">
        <v>0</v>
      </c>
      <c r="M16" s="1">
        <v>0</v>
      </c>
      <c r="N16" s="1">
        <f>L16*M16</f>
        <v>0</v>
      </c>
      <c r="O16" s="1"/>
      <c r="P16" s="1">
        <v>0</v>
      </c>
      <c r="Q16" s="1">
        <v>0</v>
      </c>
      <c r="R16" s="1">
        <f>P16*Q16</f>
        <v>0</v>
      </c>
      <c r="S16" s="1" t="s">
        <v>18</v>
      </c>
      <c r="T16" s="1">
        <v>1</v>
      </c>
      <c r="U16" s="1">
        <v>20</v>
      </c>
      <c r="V16" s="1">
        <f>T16*U16</f>
        <v>20</v>
      </c>
      <c r="W16" s="1" t="s">
        <v>9</v>
      </c>
      <c r="X16" s="1">
        <v>1</v>
      </c>
      <c r="Y16" s="1">
        <v>100</v>
      </c>
      <c r="Z16" s="1">
        <f>X16*Y16</f>
        <v>100</v>
      </c>
      <c r="AA16" s="1" t="s">
        <v>10</v>
      </c>
      <c r="AB16" s="1">
        <v>3</v>
      </c>
      <c r="AC16" s="1">
        <v>0.5</v>
      </c>
      <c r="AD16" s="1">
        <v>5</v>
      </c>
      <c r="AE16" s="1">
        <f>AB16*AC16*AD16</f>
        <v>7.5</v>
      </c>
      <c r="AF16" s="1">
        <f t="shared" si="0"/>
        <v>23127.5</v>
      </c>
      <c r="AG16" s="1">
        <f>AF16*0.3</f>
        <v>6938.25</v>
      </c>
      <c r="AH16" s="3">
        <f>AF16*1.3</f>
        <v>30065.75</v>
      </c>
      <c r="AI16" s="1">
        <f>AH16*0.18</f>
        <v>5411.835</v>
      </c>
      <c r="AJ16" s="2">
        <f>AH16+AI16</f>
        <v>35477.585</v>
      </c>
      <c r="AK16" s="1">
        <f>AG16*0.25</f>
        <v>1734.5625</v>
      </c>
      <c r="AL16" s="2">
        <f>AF16*1.06</f>
        <v>24515.15</v>
      </c>
      <c r="AM16">
        <f>AF16*0.17+AF16</f>
        <v>27059.175</v>
      </c>
      <c r="AN16">
        <f>AM16*0.3+AL16</f>
        <v>32632.9025</v>
      </c>
      <c r="AO16" s="13">
        <v>2900</v>
      </c>
    </row>
    <row r="17" spans="1:41" ht="15.75" thickBot="1">
      <c r="A17" s="2"/>
      <c r="B17" s="2" t="s">
        <v>102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7">
        <f aca="true" t="shared" si="3" ref="AM17:AM22">AF17*0.17+AF17</f>
        <v>0</v>
      </c>
      <c r="AN17" s="17">
        <f aca="true" t="shared" si="4" ref="AN17:AN22">AM17*0.3+AL17</f>
        <v>0</v>
      </c>
      <c r="AO17" s="17"/>
    </row>
    <row r="18" spans="1:43" ht="15">
      <c r="A18" s="1">
        <v>6</v>
      </c>
      <c r="B18" s="14" t="s">
        <v>84</v>
      </c>
      <c r="C18" s="1" t="s">
        <v>20</v>
      </c>
      <c r="D18" s="1">
        <v>2</v>
      </c>
      <c r="E18" s="1">
        <v>40</v>
      </c>
      <c r="F18" s="1">
        <f>D18*E18</f>
        <v>80</v>
      </c>
      <c r="G18" s="1"/>
      <c r="H18" s="1">
        <v>0</v>
      </c>
      <c r="I18" s="1">
        <v>0</v>
      </c>
      <c r="J18" s="1">
        <f>H18*I18</f>
        <v>0</v>
      </c>
      <c r="K18" s="1"/>
      <c r="L18" s="1">
        <v>0</v>
      </c>
      <c r="M18" s="1">
        <v>0</v>
      </c>
      <c r="N18" s="1">
        <f>L18*M18</f>
        <v>0</v>
      </c>
      <c r="O18" s="1"/>
      <c r="P18" s="1">
        <v>0</v>
      </c>
      <c r="Q18" s="1">
        <v>0</v>
      </c>
      <c r="R18" s="1">
        <f>P18*Q18</f>
        <v>0</v>
      </c>
      <c r="S18" s="1" t="s">
        <v>18</v>
      </c>
      <c r="T18" s="1">
        <v>1</v>
      </c>
      <c r="U18" s="1">
        <v>20</v>
      </c>
      <c r="V18" s="1">
        <f>T18*U18</f>
        <v>20</v>
      </c>
      <c r="W18" s="1" t="s">
        <v>9</v>
      </c>
      <c r="X18" s="1">
        <v>0.5</v>
      </c>
      <c r="Y18" s="1">
        <v>100</v>
      </c>
      <c r="Z18" s="1">
        <f>X18*Y18</f>
        <v>50</v>
      </c>
      <c r="AA18" s="1" t="s">
        <v>10</v>
      </c>
      <c r="AB18" s="1">
        <v>3</v>
      </c>
      <c r="AC18" s="1">
        <v>0.3</v>
      </c>
      <c r="AD18" s="1">
        <v>5</v>
      </c>
      <c r="AE18" s="1">
        <f>AB18*AC18*AD18</f>
        <v>4.5</v>
      </c>
      <c r="AF18" s="1">
        <f aca="true" t="shared" si="5" ref="AF18:AF24">F18+J18+N18+V18+Z18+AE18+R18</f>
        <v>154.5</v>
      </c>
      <c r="AG18" s="1">
        <f>AF18*0.3</f>
        <v>46.35</v>
      </c>
      <c r="AH18" s="3">
        <f>AF18*1.3</f>
        <v>200.85</v>
      </c>
      <c r="AI18" s="1">
        <f>AH18*0.18</f>
        <v>36.153</v>
      </c>
      <c r="AJ18" s="2">
        <f>AH18+AI18</f>
        <v>237.003</v>
      </c>
      <c r="AK18" s="1">
        <f>AG18*0.25</f>
        <v>11.5875</v>
      </c>
      <c r="AL18" s="2">
        <f>AF18*1.06</f>
        <v>163.77</v>
      </c>
      <c r="AM18">
        <f t="shared" si="3"/>
        <v>180.765</v>
      </c>
      <c r="AN18">
        <f t="shared" si="4"/>
        <v>217.9995</v>
      </c>
      <c r="AO18" s="4">
        <v>140</v>
      </c>
      <c r="AP18">
        <v>153</v>
      </c>
      <c r="AQ18">
        <v>150</v>
      </c>
    </row>
    <row r="19" spans="1:43" ht="15">
      <c r="A19" s="1">
        <v>7</v>
      </c>
      <c r="B19" s="9" t="s">
        <v>85</v>
      </c>
      <c r="C19" s="1" t="s">
        <v>20</v>
      </c>
      <c r="D19" s="1">
        <v>3</v>
      </c>
      <c r="E19" s="1">
        <v>40</v>
      </c>
      <c r="F19" s="1">
        <f>D19*E19</f>
        <v>120</v>
      </c>
      <c r="G19" s="1"/>
      <c r="H19" s="1">
        <v>0</v>
      </c>
      <c r="I19" s="1">
        <v>0</v>
      </c>
      <c r="J19" s="1">
        <f>H19*I19</f>
        <v>0</v>
      </c>
      <c r="K19" s="1"/>
      <c r="L19" s="1">
        <v>0</v>
      </c>
      <c r="M19" s="1">
        <v>0</v>
      </c>
      <c r="N19" s="1">
        <f>L19*M19</f>
        <v>0</v>
      </c>
      <c r="O19" s="1"/>
      <c r="P19" s="1">
        <v>0</v>
      </c>
      <c r="Q19" s="1">
        <v>0</v>
      </c>
      <c r="R19" s="1">
        <f>P19*Q19</f>
        <v>0</v>
      </c>
      <c r="S19" s="1" t="s">
        <v>18</v>
      </c>
      <c r="T19" s="1">
        <v>1</v>
      </c>
      <c r="U19" s="1">
        <v>20</v>
      </c>
      <c r="V19" s="1">
        <f>T19*U19</f>
        <v>20</v>
      </c>
      <c r="W19" s="1" t="s">
        <v>9</v>
      </c>
      <c r="X19" s="1">
        <v>0.5</v>
      </c>
      <c r="Y19" s="1">
        <v>100</v>
      </c>
      <c r="Z19" s="1">
        <f>X19*Y19</f>
        <v>50</v>
      </c>
      <c r="AA19" s="1" t="s">
        <v>10</v>
      </c>
      <c r="AB19" s="1">
        <v>3</v>
      </c>
      <c r="AC19" s="1">
        <v>0.3</v>
      </c>
      <c r="AD19" s="1">
        <v>5</v>
      </c>
      <c r="AE19" s="1">
        <f>AB19*AC19*AD19</f>
        <v>4.5</v>
      </c>
      <c r="AF19" s="1">
        <f t="shared" si="5"/>
        <v>194.5</v>
      </c>
      <c r="AG19" s="1">
        <f>AF19*0.3</f>
        <v>58.349999999999994</v>
      </c>
      <c r="AH19" s="3">
        <f>AF19*1.3</f>
        <v>252.85000000000002</v>
      </c>
      <c r="AI19" s="1">
        <f>AH19*0.18</f>
        <v>45.513000000000005</v>
      </c>
      <c r="AJ19" s="2">
        <f>AH19+AI19</f>
        <v>298.36300000000006</v>
      </c>
      <c r="AK19" s="1">
        <f>AG19*0.25</f>
        <v>14.587499999999999</v>
      </c>
      <c r="AL19" s="2">
        <f>AF19*1.06</f>
        <v>206.17000000000002</v>
      </c>
      <c r="AM19">
        <f t="shared" si="3"/>
        <v>227.565</v>
      </c>
      <c r="AN19">
        <f t="shared" si="4"/>
        <v>274.4395</v>
      </c>
      <c r="AO19" s="5">
        <v>160</v>
      </c>
      <c r="AP19">
        <v>186</v>
      </c>
      <c r="AQ19">
        <v>180</v>
      </c>
    </row>
    <row r="20" spans="1:43" ht="15">
      <c r="A20" s="1">
        <v>8</v>
      </c>
      <c r="B20" s="9" t="s">
        <v>86</v>
      </c>
      <c r="C20" s="1" t="s">
        <v>20</v>
      </c>
      <c r="D20" s="1">
        <v>4</v>
      </c>
      <c r="E20" s="1">
        <v>40</v>
      </c>
      <c r="F20" s="1">
        <f>D20*E20</f>
        <v>160</v>
      </c>
      <c r="G20" s="1"/>
      <c r="H20" s="1">
        <v>0</v>
      </c>
      <c r="I20" s="1">
        <v>0</v>
      </c>
      <c r="J20" s="1">
        <f>H20*I20</f>
        <v>0</v>
      </c>
      <c r="K20" s="1"/>
      <c r="L20" s="1">
        <v>0</v>
      </c>
      <c r="M20" s="1">
        <v>0</v>
      </c>
      <c r="N20" s="1">
        <f>L20*M20</f>
        <v>0</v>
      </c>
      <c r="O20" s="1"/>
      <c r="P20" s="1">
        <v>0</v>
      </c>
      <c r="Q20" s="1">
        <v>0</v>
      </c>
      <c r="R20" s="1">
        <f>P20*Q20</f>
        <v>0</v>
      </c>
      <c r="S20" s="1" t="s">
        <v>18</v>
      </c>
      <c r="T20" s="1">
        <v>1</v>
      </c>
      <c r="U20" s="1">
        <v>20</v>
      </c>
      <c r="V20" s="1">
        <f>T20*U20</f>
        <v>20</v>
      </c>
      <c r="W20" s="1" t="s">
        <v>9</v>
      </c>
      <c r="X20" s="1">
        <v>0.5</v>
      </c>
      <c r="Y20" s="1">
        <v>100</v>
      </c>
      <c r="Z20" s="1">
        <f>X20*Y20</f>
        <v>50</v>
      </c>
      <c r="AA20" s="1" t="s">
        <v>10</v>
      </c>
      <c r="AB20" s="1">
        <v>3</v>
      </c>
      <c r="AC20" s="1">
        <v>0.3</v>
      </c>
      <c r="AD20" s="1">
        <v>5</v>
      </c>
      <c r="AE20" s="1">
        <f>AB20*AC20*AD20</f>
        <v>4.5</v>
      </c>
      <c r="AF20" s="1">
        <f t="shared" si="5"/>
        <v>234.5</v>
      </c>
      <c r="AG20" s="1">
        <f>AF20*0.3</f>
        <v>70.35</v>
      </c>
      <c r="AH20" s="3">
        <f>AF20*1.3</f>
        <v>304.85</v>
      </c>
      <c r="AI20" s="1">
        <f>AH20*0.18</f>
        <v>54.873000000000005</v>
      </c>
      <c r="AJ20" s="2">
        <f>AH20+AI20</f>
        <v>359.723</v>
      </c>
      <c r="AK20" s="1">
        <f>AG20*0.25</f>
        <v>17.5875</v>
      </c>
      <c r="AL20" s="2">
        <f>AF20*1.06</f>
        <v>248.57000000000002</v>
      </c>
      <c r="AM20">
        <f t="shared" si="3"/>
        <v>274.365</v>
      </c>
      <c r="AN20">
        <f t="shared" si="4"/>
        <v>330.8795</v>
      </c>
      <c r="AO20" s="5">
        <v>180</v>
      </c>
      <c r="AP20">
        <v>196</v>
      </c>
      <c r="AQ20">
        <v>190</v>
      </c>
    </row>
    <row r="21" spans="1:43" ht="15">
      <c r="A21" s="1">
        <v>9</v>
      </c>
      <c r="B21" s="9" t="s">
        <v>87</v>
      </c>
      <c r="C21" s="1" t="s">
        <v>20</v>
      </c>
      <c r="D21" s="1">
        <v>5</v>
      </c>
      <c r="E21" s="1">
        <v>40</v>
      </c>
      <c r="F21" s="1">
        <f>D21*E21</f>
        <v>200</v>
      </c>
      <c r="G21" s="1"/>
      <c r="H21" s="1">
        <v>0</v>
      </c>
      <c r="I21" s="1">
        <v>0</v>
      </c>
      <c r="J21" s="1">
        <f>H21*I21</f>
        <v>0</v>
      </c>
      <c r="K21" s="1"/>
      <c r="L21" s="1">
        <v>0</v>
      </c>
      <c r="M21" s="1">
        <v>0</v>
      </c>
      <c r="N21" s="1">
        <f>L21*M21</f>
        <v>0</v>
      </c>
      <c r="O21" s="1"/>
      <c r="P21" s="1">
        <v>0</v>
      </c>
      <c r="Q21" s="1">
        <v>0</v>
      </c>
      <c r="R21" s="1">
        <f>P21*Q21</f>
        <v>0</v>
      </c>
      <c r="S21" s="1" t="s">
        <v>18</v>
      </c>
      <c r="T21" s="1">
        <v>1</v>
      </c>
      <c r="U21" s="1">
        <v>20</v>
      </c>
      <c r="V21" s="1">
        <f>T21*U21</f>
        <v>20</v>
      </c>
      <c r="W21" s="1" t="s">
        <v>9</v>
      </c>
      <c r="X21" s="1">
        <v>0.5</v>
      </c>
      <c r="Y21" s="1">
        <v>100</v>
      </c>
      <c r="Z21" s="1">
        <f>X21*Y21</f>
        <v>50</v>
      </c>
      <c r="AA21" s="1" t="s">
        <v>10</v>
      </c>
      <c r="AB21" s="1">
        <v>3</v>
      </c>
      <c r="AC21" s="1">
        <v>0.3</v>
      </c>
      <c r="AD21" s="1">
        <v>5</v>
      </c>
      <c r="AE21" s="1">
        <f>AB21*AC21*AD21</f>
        <v>4.5</v>
      </c>
      <c r="AF21" s="1">
        <f t="shared" si="5"/>
        <v>274.5</v>
      </c>
      <c r="AG21" s="1">
        <f>AF21*0.3</f>
        <v>82.35</v>
      </c>
      <c r="AH21" s="3">
        <f>AF21*1.3</f>
        <v>356.85</v>
      </c>
      <c r="AI21" s="1">
        <f>AH21*0.18</f>
        <v>64.233</v>
      </c>
      <c r="AJ21" s="2">
        <f>AH21+AI21</f>
        <v>421.083</v>
      </c>
      <c r="AK21" s="1">
        <f>AG21*0.25</f>
        <v>20.5875</v>
      </c>
      <c r="AL21" s="2">
        <f>AF21*1.06</f>
        <v>290.97</v>
      </c>
      <c r="AM21">
        <f t="shared" si="3"/>
        <v>321.165</v>
      </c>
      <c r="AN21">
        <f t="shared" si="4"/>
        <v>387.31950000000006</v>
      </c>
      <c r="AO21" s="5">
        <v>200</v>
      </c>
      <c r="AP21">
        <v>219</v>
      </c>
      <c r="AQ21">
        <v>210</v>
      </c>
    </row>
    <row r="22" spans="1:43" ht="15">
      <c r="A22" s="1">
        <v>10</v>
      </c>
      <c r="B22" s="9" t="s">
        <v>88</v>
      </c>
      <c r="C22" s="1" t="s">
        <v>20</v>
      </c>
      <c r="D22" s="1">
        <v>8</v>
      </c>
      <c r="E22" s="1">
        <v>40</v>
      </c>
      <c r="F22" s="1">
        <f>D22*E22</f>
        <v>320</v>
      </c>
      <c r="G22" s="1"/>
      <c r="H22" s="1">
        <v>0</v>
      </c>
      <c r="I22" s="1">
        <v>0</v>
      </c>
      <c r="J22" s="1">
        <f>H22*I22</f>
        <v>0</v>
      </c>
      <c r="K22" s="1"/>
      <c r="L22" s="1">
        <v>0</v>
      </c>
      <c r="M22" s="1">
        <v>0</v>
      </c>
      <c r="N22" s="1">
        <f>L22*M22</f>
        <v>0</v>
      </c>
      <c r="O22" s="1"/>
      <c r="P22" s="1">
        <v>0</v>
      </c>
      <c r="Q22" s="1">
        <v>0</v>
      </c>
      <c r="R22" s="1">
        <f>P22*Q22</f>
        <v>0</v>
      </c>
      <c r="S22" s="1" t="s">
        <v>18</v>
      </c>
      <c r="T22" s="1">
        <v>1</v>
      </c>
      <c r="U22" s="1">
        <v>20</v>
      </c>
      <c r="V22" s="1">
        <f>T22*U22</f>
        <v>20</v>
      </c>
      <c r="W22" s="1" t="s">
        <v>9</v>
      </c>
      <c r="X22" s="1">
        <v>1</v>
      </c>
      <c r="Y22" s="1">
        <v>100</v>
      </c>
      <c r="Z22" s="1">
        <f>X22*Y22</f>
        <v>100</v>
      </c>
      <c r="AA22" s="1" t="s">
        <v>10</v>
      </c>
      <c r="AB22" s="1">
        <v>3</v>
      </c>
      <c r="AC22" s="1">
        <v>0.3</v>
      </c>
      <c r="AD22" s="1">
        <v>5</v>
      </c>
      <c r="AE22" s="1">
        <f>AB22*AC22*AD22</f>
        <v>4.5</v>
      </c>
      <c r="AF22" s="1">
        <f t="shared" si="5"/>
        <v>444.5</v>
      </c>
      <c r="AG22" s="1">
        <f>AF22*0.3</f>
        <v>133.35</v>
      </c>
      <c r="AH22" s="3">
        <f>AF22*1.3</f>
        <v>577.85</v>
      </c>
      <c r="AI22" s="1">
        <f>AH22*0.18</f>
        <v>104.013</v>
      </c>
      <c r="AJ22" s="2">
        <f>AH22+AI22</f>
        <v>681.863</v>
      </c>
      <c r="AK22" s="1">
        <f>AG22*0.25</f>
        <v>33.3375</v>
      </c>
      <c r="AL22" s="2">
        <f>AF22*1.06</f>
        <v>471.17</v>
      </c>
      <c r="AM22">
        <f t="shared" si="3"/>
        <v>520.065</v>
      </c>
      <c r="AN22">
        <f t="shared" si="4"/>
        <v>627.1895000000001</v>
      </c>
      <c r="AO22" s="5">
        <v>320</v>
      </c>
      <c r="AP22">
        <v>348</v>
      </c>
      <c r="AQ22">
        <v>340</v>
      </c>
    </row>
    <row r="23" spans="1:43" ht="15">
      <c r="A23" s="1">
        <v>11</v>
      </c>
      <c r="B23" s="9" t="s">
        <v>89</v>
      </c>
      <c r="C23" s="1" t="s">
        <v>20</v>
      </c>
      <c r="D23" s="1">
        <v>50</v>
      </c>
      <c r="E23" s="1">
        <v>40</v>
      </c>
      <c r="F23" s="1">
        <f>D23*E23</f>
        <v>2000</v>
      </c>
      <c r="G23" s="1"/>
      <c r="H23" s="1">
        <v>0</v>
      </c>
      <c r="I23" s="1">
        <v>0</v>
      </c>
      <c r="J23" s="1">
        <f>H23*I23</f>
        <v>0</v>
      </c>
      <c r="K23" s="1"/>
      <c r="L23" s="1">
        <v>0</v>
      </c>
      <c r="M23" s="1">
        <v>0</v>
      </c>
      <c r="N23" s="1">
        <f>L23*M23</f>
        <v>0</v>
      </c>
      <c r="O23" s="1"/>
      <c r="P23" s="1">
        <v>0</v>
      </c>
      <c r="Q23" s="1">
        <v>0</v>
      </c>
      <c r="R23" s="1">
        <f>P23*Q23</f>
        <v>0</v>
      </c>
      <c r="S23" s="1" t="s">
        <v>18</v>
      </c>
      <c r="T23" s="1">
        <v>1</v>
      </c>
      <c r="U23" s="1">
        <v>20</v>
      </c>
      <c r="V23" s="1">
        <f>T23*U23</f>
        <v>20</v>
      </c>
      <c r="W23" s="1" t="s">
        <v>9</v>
      </c>
      <c r="X23" s="1">
        <v>1</v>
      </c>
      <c r="Y23" s="1">
        <v>100</v>
      </c>
      <c r="Z23" s="1">
        <f>X23*Y23</f>
        <v>100</v>
      </c>
      <c r="AA23" s="1" t="s">
        <v>10</v>
      </c>
      <c r="AB23" s="1">
        <v>3</v>
      </c>
      <c r="AC23" s="1">
        <v>0.3</v>
      </c>
      <c r="AD23" s="1">
        <v>5</v>
      </c>
      <c r="AE23" s="1">
        <f>AB23*AC23*AD23</f>
        <v>4.5</v>
      </c>
      <c r="AF23" s="1">
        <f t="shared" si="5"/>
        <v>2124.5</v>
      </c>
      <c r="AG23" s="1">
        <f>AF23*0.3</f>
        <v>637.35</v>
      </c>
      <c r="AH23" s="3">
        <f>AF23*1.3</f>
        <v>2761.85</v>
      </c>
      <c r="AI23" s="1">
        <f>AH23*0.18</f>
        <v>497.133</v>
      </c>
      <c r="AJ23" s="2">
        <f>AH23+AI23</f>
        <v>3258.9829999999997</v>
      </c>
      <c r="AK23" s="1">
        <f>AG23*0.25</f>
        <v>159.3375</v>
      </c>
      <c r="AL23" s="2">
        <f>AF23*1.06</f>
        <v>2251.9700000000003</v>
      </c>
      <c r="AM23">
        <f>AF23*0.17+AF23</f>
        <v>2485.665</v>
      </c>
      <c r="AN23">
        <f>AM23*0.3+AL23</f>
        <v>2997.6695</v>
      </c>
      <c r="AO23" s="5">
        <v>1500</v>
      </c>
      <c r="AP23">
        <v>1577</v>
      </c>
      <c r="AQ23">
        <v>1500</v>
      </c>
    </row>
    <row r="24" spans="1:43" ht="15.75" thickBot="1">
      <c r="A24" s="1">
        <v>12</v>
      </c>
      <c r="B24" s="15" t="s">
        <v>90</v>
      </c>
      <c r="C24" s="1" t="s">
        <v>20</v>
      </c>
      <c r="D24" s="1">
        <v>100</v>
      </c>
      <c r="E24" s="1">
        <v>40</v>
      </c>
      <c r="F24" s="1">
        <f>D24*E24</f>
        <v>4000</v>
      </c>
      <c r="G24" s="1"/>
      <c r="H24" s="1">
        <v>0</v>
      </c>
      <c r="I24" s="1">
        <v>0</v>
      </c>
      <c r="J24" s="1">
        <f>H24*I24</f>
        <v>0</v>
      </c>
      <c r="K24" s="1"/>
      <c r="L24" s="1">
        <v>0</v>
      </c>
      <c r="M24" s="1">
        <v>0</v>
      </c>
      <c r="N24" s="1">
        <f>L24*M24</f>
        <v>0</v>
      </c>
      <c r="O24" s="1"/>
      <c r="P24" s="1">
        <v>0</v>
      </c>
      <c r="Q24" s="1">
        <v>0</v>
      </c>
      <c r="R24" s="1">
        <f>P24*Q24</f>
        <v>0</v>
      </c>
      <c r="S24" s="1" t="s">
        <v>18</v>
      </c>
      <c r="T24" s="1">
        <v>1</v>
      </c>
      <c r="U24" s="1">
        <v>20</v>
      </c>
      <c r="V24" s="1">
        <f>T24*U24</f>
        <v>20</v>
      </c>
      <c r="W24" s="1" t="s">
        <v>9</v>
      </c>
      <c r="X24" s="1">
        <v>1</v>
      </c>
      <c r="Y24" s="1">
        <v>100</v>
      </c>
      <c r="Z24" s="1">
        <f>X24*Y24</f>
        <v>100</v>
      </c>
      <c r="AA24" s="1" t="s">
        <v>10</v>
      </c>
      <c r="AB24" s="1">
        <v>3</v>
      </c>
      <c r="AC24" s="1">
        <v>0.3</v>
      </c>
      <c r="AD24" s="1">
        <v>5</v>
      </c>
      <c r="AE24" s="1">
        <f>AB24*AC24*AD24</f>
        <v>4.5</v>
      </c>
      <c r="AF24" s="1">
        <f t="shared" si="5"/>
        <v>4124.5</v>
      </c>
      <c r="AG24" s="1">
        <f>AF24*0.3</f>
        <v>1237.35</v>
      </c>
      <c r="AH24" s="3">
        <f>AF24*1.3</f>
        <v>5361.85</v>
      </c>
      <c r="AI24" s="1">
        <f>AH24*0.18</f>
        <v>965.133</v>
      </c>
      <c r="AJ24" s="2">
        <f>AH24+AI24</f>
        <v>6326.983</v>
      </c>
      <c r="AK24" s="1">
        <f>AG24*0.25</f>
        <v>309.3375</v>
      </c>
      <c r="AL24" s="2">
        <f>AF24*1.06</f>
        <v>4371.97</v>
      </c>
      <c r="AM24">
        <f>AF24*0.17+AF24</f>
        <v>4825.665</v>
      </c>
      <c r="AN24">
        <f>AM24*0.3+AL24</f>
        <v>5819.6695</v>
      </c>
      <c r="AO24" s="6">
        <v>2000</v>
      </c>
      <c r="AP24">
        <v>2096</v>
      </c>
      <c r="AQ24">
        <v>2000</v>
      </c>
    </row>
    <row r="25" spans="1:41" ht="15.75" thickBot="1">
      <c r="A25" s="22"/>
      <c r="B25" s="23" t="s">
        <v>102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4"/>
      <c r="AN25" s="24"/>
      <c r="AO25" s="25"/>
    </row>
    <row r="26" spans="1:43" ht="15">
      <c r="A26" s="1">
        <v>6</v>
      </c>
      <c r="B26" s="14" t="s">
        <v>91</v>
      </c>
      <c r="C26" s="1" t="s">
        <v>20</v>
      </c>
      <c r="D26" s="1">
        <v>2</v>
      </c>
      <c r="E26" s="1">
        <v>35</v>
      </c>
      <c r="F26" s="1">
        <f aca="true" t="shared" si="6" ref="F26:F32">D26*E26</f>
        <v>70</v>
      </c>
      <c r="G26" s="1"/>
      <c r="H26" s="1">
        <v>0</v>
      </c>
      <c r="I26" s="1">
        <v>0</v>
      </c>
      <c r="J26" s="1">
        <f aca="true" t="shared" si="7" ref="J26:J32">H26*I26</f>
        <v>0</v>
      </c>
      <c r="K26" s="1"/>
      <c r="L26" s="1">
        <v>0</v>
      </c>
      <c r="M26" s="1">
        <v>0</v>
      </c>
      <c r="N26" s="1">
        <f aca="true" t="shared" si="8" ref="N26:N32">L26*M26</f>
        <v>0</v>
      </c>
      <c r="O26" s="1"/>
      <c r="P26" s="1">
        <v>0</v>
      </c>
      <c r="Q26" s="1">
        <v>0</v>
      </c>
      <c r="R26" s="1">
        <f aca="true" t="shared" si="9" ref="R26:R32">P26*Q26</f>
        <v>0</v>
      </c>
      <c r="S26" s="1" t="s">
        <v>18</v>
      </c>
      <c r="T26" s="1">
        <v>1</v>
      </c>
      <c r="U26" s="1">
        <v>20</v>
      </c>
      <c r="V26" s="1">
        <f aca="true" t="shared" si="10" ref="V26:V32">T26*U26</f>
        <v>20</v>
      </c>
      <c r="W26" s="1" t="s">
        <v>9</v>
      </c>
      <c r="X26" s="1">
        <v>0.5</v>
      </c>
      <c r="Y26" s="1">
        <v>100</v>
      </c>
      <c r="Z26" s="1">
        <f aca="true" t="shared" si="11" ref="Z26:Z32">X26*Y26</f>
        <v>50</v>
      </c>
      <c r="AA26" s="1" t="s">
        <v>10</v>
      </c>
      <c r="AB26" s="1">
        <v>3</v>
      </c>
      <c r="AC26" s="1">
        <v>0.3</v>
      </c>
      <c r="AD26" s="1">
        <v>5</v>
      </c>
      <c r="AE26" s="1">
        <f aca="true" t="shared" si="12" ref="AE26:AE32">AB26*AC26*AD26</f>
        <v>4.5</v>
      </c>
      <c r="AF26" s="1">
        <f aca="true" t="shared" si="13" ref="AF26:AF32">F26+J26+N26+V26+Z26+AE26+R26</f>
        <v>144.5</v>
      </c>
      <c r="AG26" s="1">
        <f aca="true" t="shared" si="14" ref="AG26:AG32">AF26*0.3</f>
        <v>43.35</v>
      </c>
      <c r="AH26" s="3">
        <f aca="true" t="shared" si="15" ref="AH26:AH32">AF26*1.3</f>
        <v>187.85</v>
      </c>
      <c r="AI26" s="1">
        <f aca="true" t="shared" si="16" ref="AI26:AI32">AH26*0.18</f>
        <v>33.812999999999995</v>
      </c>
      <c r="AJ26" s="2">
        <f aca="true" t="shared" si="17" ref="AJ26:AJ32">AH26+AI26</f>
        <v>221.66299999999998</v>
      </c>
      <c r="AK26" s="1">
        <f aca="true" t="shared" si="18" ref="AK26:AK32">AG26*0.25</f>
        <v>10.8375</v>
      </c>
      <c r="AL26" s="2">
        <f aca="true" t="shared" si="19" ref="AL26:AL32">AF26*1.06</f>
        <v>153.17000000000002</v>
      </c>
      <c r="AM26">
        <f aca="true" t="shared" si="20" ref="AM26:AM32">AF26*0.17+AF26</f>
        <v>169.065</v>
      </c>
      <c r="AN26">
        <f aca="true" t="shared" si="21" ref="AN26:AN32">AM26*0.3+AL26</f>
        <v>203.8895</v>
      </c>
      <c r="AO26" s="4">
        <v>140</v>
      </c>
      <c r="AQ26" s="4">
        <v>140</v>
      </c>
    </row>
    <row r="27" spans="1:43" ht="15">
      <c r="A27" s="1">
        <v>7</v>
      </c>
      <c r="B27" s="9" t="s">
        <v>92</v>
      </c>
      <c r="C27" s="1" t="s">
        <v>20</v>
      </c>
      <c r="D27" s="1">
        <v>3</v>
      </c>
      <c r="E27" s="1">
        <v>35</v>
      </c>
      <c r="F27" s="1">
        <f t="shared" si="6"/>
        <v>105</v>
      </c>
      <c r="G27" s="1"/>
      <c r="H27" s="1">
        <v>0</v>
      </c>
      <c r="I27" s="1">
        <v>0</v>
      </c>
      <c r="J27" s="1">
        <f t="shared" si="7"/>
        <v>0</v>
      </c>
      <c r="K27" s="1"/>
      <c r="L27" s="1">
        <v>0</v>
      </c>
      <c r="M27" s="1">
        <v>0</v>
      </c>
      <c r="N27" s="1">
        <f t="shared" si="8"/>
        <v>0</v>
      </c>
      <c r="O27" s="1"/>
      <c r="P27" s="1">
        <v>0</v>
      </c>
      <c r="Q27" s="1">
        <v>0</v>
      </c>
      <c r="R27" s="1">
        <f t="shared" si="9"/>
        <v>0</v>
      </c>
      <c r="S27" s="1" t="s">
        <v>18</v>
      </c>
      <c r="T27" s="1">
        <v>1</v>
      </c>
      <c r="U27" s="1">
        <v>20</v>
      </c>
      <c r="V27" s="1">
        <f t="shared" si="10"/>
        <v>20</v>
      </c>
      <c r="W27" s="1" t="s">
        <v>9</v>
      </c>
      <c r="X27" s="1">
        <v>0.5</v>
      </c>
      <c r="Y27" s="1">
        <v>100</v>
      </c>
      <c r="Z27" s="1">
        <f t="shared" si="11"/>
        <v>50</v>
      </c>
      <c r="AA27" s="1" t="s">
        <v>10</v>
      </c>
      <c r="AB27" s="1">
        <v>3</v>
      </c>
      <c r="AC27" s="1">
        <v>0.3</v>
      </c>
      <c r="AD27" s="1">
        <v>5</v>
      </c>
      <c r="AE27" s="1">
        <f t="shared" si="12"/>
        <v>4.5</v>
      </c>
      <c r="AF27" s="1">
        <f t="shared" si="13"/>
        <v>179.5</v>
      </c>
      <c r="AG27" s="1">
        <f t="shared" si="14"/>
        <v>53.85</v>
      </c>
      <c r="AH27" s="3">
        <f t="shared" si="15"/>
        <v>233.35</v>
      </c>
      <c r="AI27" s="1">
        <f t="shared" si="16"/>
        <v>42.003</v>
      </c>
      <c r="AJ27" s="2">
        <f t="shared" si="17"/>
        <v>275.353</v>
      </c>
      <c r="AK27" s="1">
        <f t="shared" si="18"/>
        <v>13.4625</v>
      </c>
      <c r="AL27" s="2">
        <f t="shared" si="19"/>
        <v>190.27</v>
      </c>
      <c r="AM27">
        <f t="shared" si="20"/>
        <v>210.015</v>
      </c>
      <c r="AN27">
        <f t="shared" si="21"/>
        <v>253.2745</v>
      </c>
      <c r="AO27" s="5">
        <v>160</v>
      </c>
      <c r="AQ27" s="5">
        <v>160</v>
      </c>
    </row>
    <row r="28" spans="1:43" ht="15">
      <c r="A28" s="1">
        <v>8</v>
      </c>
      <c r="B28" s="9" t="s">
        <v>93</v>
      </c>
      <c r="C28" s="1" t="s">
        <v>20</v>
      </c>
      <c r="D28" s="1">
        <v>4</v>
      </c>
      <c r="E28" s="1">
        <v>35</v>
      </c>
      <c r="F28" s="1">
        <f t="shared" si="6"/>
        <v>140</v>
      </c>
      <c r="G28" s="1"/>
      <c r="H28" s="1">
        <v>0</v>
      </c>
      <c r="I28" s="1">
        <v>0</v>
      </c>
      <c r="J28" s="1">
        <f t="shared" si="7"/>
        <v>0</v>
      </c>
      <c r="K28" s="1"/>
      <c r="L28" s="1">
        <v>0</v>
      </c>
      <c r="M28" s="1">
        <v>0</v>
      </c>
      <c r="N28" s="1">
        <f t="shared" si="8"/>
        <v>0</v>
      </c>
      <c r="O28" s="1"/>
      <c r="P28" s="1">
        <v>0</v>
      </c>
      <c r="Q28" s="1">
        <v>0</v>
      </c>
      <c r="R28" s="1">
        <f t="shared" si="9"/>
        <v>0</v>
      </c>
      <c r="S28" s="1" t="s">
        <v>18</v>
      </c>
      <c r="T28" s="1">
        <v>1</v>
      </c>
      <c r="U28" s="1">
        <v>20</v>
      </c>
      <c r="V28" s="1">
        <f t="shared" si="10"/>
        <v>20</v>
      </c>
      <c r="W28" s="1" t="s">
        <v>9</v>
      </c>
      <c r="X28" s="1">
        <v>0.5</v>
      </c>
      <c r="Y28" s="1">
        <v>100</v>
      </c>
      <c r="Z28" s="1">
        <f t="shared" si="11"/>
        <v>50</v>
      </c>
      <c r="AA28" s="1" t="s">
        <v>10</v>
      </c>
      <c r="AB28" s="1">
        <v>3</v>
      </c>
      <c r="AC28" s="1">
        <v>0.3</v>
      </c>
      <c r="AD28" s="1">
        <v>5</v>
      </c>
      <c r="AE28" s="1">
        <f t="shared" si="12"/>
        <v>4.5</v>
      </c>
      <c r="AF28" s="1">
        <f t="shared" si="13"/>
        <v>214.5</v>
      </c>
      <c r="AG28" s="1">
        <f t="shared" si="14"/>
        <v>64.35</v>
      </c>
      <c r="AH28" s="3">
        <f t="shared" si="15"/>
        <v>278.85</v>
      </c>
      <c r="AI28" s="1">
        <f t="shared" si="16"/>
        <v>50.193000000000005</v>
      </c>
      <c r="AJ28" s="2">
        <f t="shared" si="17"/>
        <v>329.043</v>
      </c>
      <c r="AK28" s="1">
        <f t="shared" si="18"/>
        <v>16.0875</v>
      </c>
      <c r="AL28" s="2">
        <f t="shared" si="19"/>
        <v>227.37</v>
      </c>
      <c r="AM28">
        <f t="shared" si="20"/>
        <v>250.965</v>
      </c>
      <c r="AN28">
        <f t="shared" si="21"/>
        <v>302.6595</v>
      </c>
      <c r="AO28" s="5">
        <v>180</v>
      </c>
      <c r="AQ28" s="5">
        <v>180</v>
      </c>
    </row>
    <row r="29" spans="1:43" ht="15">
      <c r="A29" s="1">
        <v>9</v>
      </c>
      <c r="B29" s="9" t="s">
        <v>94</v>
      </c>
      <c r="C29" s="1" t="s">
        <v>20</v>
      </c>
      <c r="D29" s="1">
        <v>5</v>
      </c>
      <c r="E29" s="1">
        <v>35</v>
      </c>
      <c r="F29" s="1">
        <f t="shared" si="6"/>
        <v>175</v>
      </c>
      <c r="G29" s="1"/>
      <c r="H29" s="1">
        <v>0</v>
      </c>
      <c r="I29" s="1">
        <v>0</v>
      </c>
      <c r="J29" s="1">
        <f t="shared" si="7"/>
        <v>0</v>
      </c>
      <c r="K29" s="1"/>
      <c r="L29" s="1">
        <v>0</v>
      </c>
      <c r="M29" s="1">
        <v>0</v>
      </c>
      <c r="N29" s="1">
        <f t="shared" si="8"/>
        <v>0</v>
      </c>
      <c r="O29" s="1"/>
      <c r="P29" s="1">
        <v>0</v>
      </c>
      <c r="Q29" s="1">
        <v>0</v>
      </c>
      <c r="R29" s="1">
        <f t="shared" si="9"/>
        <v>0</v>
      </c>
      <c r="S29" s="1" t="s">
        <v>18</v>
      </c>
      <c r="T29" s="1">
        <v>1</v>
      </c>
      <c r="U29" s="1">
        <v>20</v>
      </c>
      <c r="V29" s="1">
        <f t="shared" si="10"/>
        <v>20</v>
      </c>
      <c r="W29" s="1" t="s">
        <v>9</v>
      </c>
      <c r="X29" s="1">
        <v>0.5</v>
      </c>
      <c r="Y29" s="1">
        <v>100</v>
      </c>
      <c r="Z29" s="1">
        <f t="shared" si="11"/>
        <v>50</v>
      </c>
      <c r="AA29" s="1" t="s">
        <v>10</v>
      </c>
      <c r="AB29" s="1">
        <v>3</v>
      </c>
      <c r="AC29" s="1">
        <v>0.3</v>
      </c>
      <c r="AD29" s="1">
        <v>5</v>
      </c>
      <c r="AE29" s="1">
        <f t="shared" si="12"/>
        <v>4.5</v>
      </c>
      <c r="AF29" s="1">
        <f t="shared" si="13"/>
        <v>249.5</v>
      </c>
      <c r="AG29" s="1">
        <f t="shared" si="14"/>
        <v>74.85</v>
      </c>
      <c r="AH29" s="3">
        <f t="shared" si="15"/>
        <v>324.35</v>
      </c>
      <c r="AI29" s="1">
        <f t="shared" si="16"/>
        <v>58.383</v>
      </c>
      <c r="AJ29" s="2">
        <f t="shared" si="17"/>
        <v>382.733</v>
      </c>
      <c r="AK29" s="1">
        <f t="shared" si="18"/>
        <v>18.7125</v>
      </c>
      <c r="AL29" s="2">
        <f t="shared" si="19"/>
        <v>264.47</v>
      </c>
      <c r="AM29">
        <f t="shared" si="20"/>
        <v>291.915</v>
      </c>
      <c r="AN29">
        <f t="shared" si="21"/>
        <v>352.0445</v>
      </c>
      <c r="AO29" s="5">
        <v>200</v>
      </c>
      <c r="AQ29" s="5">
        <v>200</v>
      </c>
    </row>
    <row r="30" spans="1:43" ht="15">
      <c r="A30" s="1">
        <v>10</v>
      </c>
      <c r="B30" s="9" t="s">
        <v>95</v>
      </c>
      <c r="C30" s="1" t="s">
        <v>20</v>
      </c>
      <c r="D30" s="1">
        <v>8</v>
      </c>
      <c r="E30" s="1">
        <v>35</v>
      </c>
      <c r="F30" s="1">
        <f t="shared" si="6"/>
        <v>280</v>
      </c>
      <c r="G30" s="1"/>
      <c r="H30" s="1">
        <v>0</v>
      </c>
      <c r="I30" s="1">
        <v>0</v>
      </c>
      <c r="J30" s="1">
        <f t="shared" si="7"/>
        <v>0</v>
      </c>
      <c r="K30" s="1"/>
      <c r="L30" s="1">
        <v>0</v>
      </c>
      <c r="M30" s="1">
        <v>0</v>
      </c>
      <c r="N30" s="1">
        <f t="shared" si="8"/>
        <v>0</v>
      </c>
      <c r="O30" s="1"/>
      <c r="P30" s="1">
        <v>0</v>
      </c>
      <c r="Q30" s="1">
        <v>0</v>
      </c>
      <c r="R30" s="1">
        <f t="shared" si="9"/>
        <v>0</v>
      </c>
      <c r="S30" s="1" t="s">
        <v>18</v>
      </c>
      <c r="T30" s="1">
        <v>1</v>
      </c>
      <c r="U30" s="1">
        <v>20</v>
      </c>
      <c r="V30" s="1">
        <f t="shared" si="10"/>
        <v>20</v>
      </c>
      <c r="W30" s="1" t="s">
        <v>9</v>
      </c>
      <c r="X30" s="1">
        <v>1</v>
      </c>
      <c r="Y30" s="1">
        <v>100</v>
      </c>
      <c r="Z30" s="1">
        <f t="shared" si="11"/>
        <v>100</v>
      </c>
      <c r="AA30" s="1" t="s">
        <v>10</v>
      </c>
      <c r="AB30" s="1">
        <v>3</v>
      </c>
      <c r="AC30" s="1">
        <v>0.3</v>
      </c>
      <c r="AD30" s="1">
        <v>5</v>
      </c>
      <c r="AE30" s="1">
        <f t="shared" si="12"/>
        <v>4.5</v>
      </c>
      <c r="AF30" s="1">
        <f t="shared" si="13"/>
        <v>404.5</v>
      </c>
      <c r="AG30" s="1">
        <f t="shared" si="14"/>
        <v>121.35</v>
      </c>
      <c r="AH30" s="3">
        <f t="shared" si="15"/>
        <v>525.85</v>
      </c>
      <c r="AI30" s="1">
        <f t="shared" si="16"/>
        <v>94.653</v>
      </c>
      <c r="AJ30" s="2">
        <f t="shared" si="17"/>
        <v>620.503</v>
      </c>
      <c r="AK30" s="1">
        <f t="shared" si="18"/>
        <v>30.3375</v>
      </c>
      <c r="AL30" s="2">
        <f t="shared" si="19"/>
        <v>428.77000000000004</v>
      </c>
      <c r="AM30">
        <f t="shared" si="20"/>
        <v>473.265</v>
      </c>
      <c r="AN30">
        <f t="shared" si="21"/>
        <v>570.7495</v>
      </c>
      <c r="AO30" s="5">
        <v>320</v>
      </c>
      <c r="AQ30" s="5">
        <v>320</v>
      </c>
    </row>
    <row r="31" spans="1:43" ht="15">
      <c r="A31" s="1">
        <v>11</v>
      </c>
      <c r="B31" s="9" t="s">
        <v>96</v>
      </c>
      <c r="C31" s="1" t="s">
        <v>20</v>
      </c>
      <c r="D31" s="1">
        <v>50</v>
      </c>
      <c r="E31" s="1">
        <v>35</v>
      </c>
      <c r="F31" s="1">
        <f t="shared" si="6"/>
        <v>1750</v>
      </c>
      <c r="G31" s="1"/>
      <c r="H31" s="1">
        <v>0</v>
      </c>
      <c r="I31" s="1">
        <v>0</v>
      </c>
      <c r="J31" s="1">
        <f t="shared" si="7"/>
        <v>0</v>
      </c>
      <c r="K31" s="1"/>
      <c r="L31" s="1">
        <v>0</v>
      </c>
      <c r="M31" s="1">
        <v>0</v>
      </c>
      <c r="N31" s="1">
        <f t="shared" si="8"/>
        <v>0</v>
      </c>
      <c r="O31" s="1"/>
      <c r="P31" s="1">
        <v>0</v>
      </c>
      <c r="Q31" s="1">
        <v>0</v>
      </c>
      <c r="R31" s="1">
        <f t="shared" si="9"/>
        <v>0</v>
      </c>
      <c r="S31" s="1" t="s">
        <v>18</v>
      </c>
      <c r="T31" s="1">
        <v>1</v>
      </c>
      <c r="U31" s="1">
        <v>20</v>
      </c>
      <c r="V31" s="1">
        <f t="shared" si="10"/>
        <v>20</v>
      </c>
      <c r="W31" s="1" t="s">
        <v>9</v>
      </c>
      <c r="X31" s="1">
        <v>1</v>
      </c>
      <c r="Y31" s="1">
        <v>100</v>
      </c>
      <c r="Z31" s="1">
        <f t="shared" si="11"/>
        <v>100</v>
      </c>
      <c r="AA31" s="1" t="s">
        <v>10</v>
      </c>
      <c r="AB31" s="1">
        <v>3</v>
      </c>
      <c r="AC31" s="1">
        <v>0.3</v>
      </c>
      <c r="AD31" s="1">
        <v>5</v>
      </c>
      <c r="AE31" s="1">
        <f t="shared" si="12"/>
        <v>4.5</v>
      </c>
      <c r="AF31" s="1">
        <f t="shared" si="13"/>
        <v>1874.5</v>
      </c>
      <c r="AG31" s="1">
        <f t="shared" si="14"/>
        <v>562.35</v>
      </c>
      <c r="AH31" s="3">
        <f t="shared" si="15"/>
        <v>2436.85</v>
      </c>
      <c r="AI31" s="1">
        <f t="shared" si="16"/>
        <v>438.633</v>
      </c>
      <c r="AJ31" s="2">
        <f t="shared" si="17"/>
        <v>2875.4829999999997</v>
      </c>
      <c r="AK31" s="1">
        <f t="shared" si="18"/>
        <v>140.5875</v>
      </c>
      <c r="AL31" s="2">
        <f t="shared" si="19"/>
        <v>1986.97</v>
      </c>
      <c r="AM31">
        <f t="shared" si="20"/>
        <v>2193.165</v>
      </c>
      <c r="AN31">
        <f t="shared" si="21"/>
        <v>2644.9195</v>
      </c>
      <c r="AO31" s="5">
        <v>1500</v>
      </c>
      <c r="AQ31" s="5">
        <v>1500</v>
      </c>
    </row>
    <row r="32" spans="1:43" ht="15.75" thickBot="1">
      <c r="A32" s="1">
        <v>12</v>
      </c>
      <c r="B32" s="15" t="s">
        <v>97</v>
      </c>
      <c r="C32" s="1" t="s">
        <v>20</v>
      </c>
      <c r="D32" s="1">
        <v>100</v>
      </c>
      <c r="E32" s="1">
        <v>35</v>
      </c>
      <c r="F32" s="1">
        <f t="shared" si="6"/>
        <v>3500</v>
      </c>
      <c r="G32" s="1"/>
      <c r="H32" s="1">
        <v>0</v>
      </c>
      <c r="I32" s="1">
        <v>0</v>
      </c>
      <c r="J32" s="1">
        <f t="shared" si="7"/>
        <v>0</v>
      </c>
      <c r="K32" s="1"/>
      <c r="L32" s="1">
        <v>0</v>
      </c>
      <c r="M32" s="1">
        <v>0</v>
      </c>
      <c r="N32" s="1">
        <f t="shared" si="8"/>
        <v>0</v>
      </c>
      <c r="O32" s="1"/>
      <c r="P32" s="1">
        <v>0</v>
      </c>
      <c r="Q32" s="1">
        <v>0</v>
      </c>
      <c r="R32" s="1">
        <f t="shared" si="9"/>
        <v>0</v>
      </c>
      <c r="S32" s="1" t="s">
        <v>18</v>
      </c>
      <c r="T32" s="1">
        <v>1</v>
      </c>
      <c r="U32" s="1">
        <v>20</v>
      </c>
      <c r="V32" s="1">
        <f t="shared" si="10"/>
        <v>20</v>
      </c>
      <c r="W32" s="1" t="s">
        <v>9</v>
      </c>
      <c r="X32" s="1">
        <v>1</v>
      </c>
      <c r="Y32" s="1">
        <v>100</v>
      </c>
      <c r="Z32" s="1">
        <f t="shared" si="11"/>
        <v>100</v>
      </c>
      <c r="AA32" s="1" t="s">
        <v>10</v>
      </c>
      <c r="AB32" s="1">
        <v>3</v>
      </c>
      <c r="AC32" s="1">
        <v>0.3</v>
      </c>
      <c r="AD32" s="1">
        <v>5</v>
      </c>
      <c r="AE32" s="1">
        <f t="shared" si="12"/>
        <v>4.5</v>
      </c>
      <c r="AF32" s="1">
        <f t="shared" si="13"/>
        <v>3624.5</v>
      </c>
      <c r="AG32" s="1">
        <f t="shared" si="14"/>
        <v>1087.35</v>
      </c>
      <c r="AH32" s="3">
        <f t="shared" si="15"/>
        <v>4711.85</v>
      </c>
      <c r="AI32" s="1">
        <f t="shared" si="16"/>
        <v>848.133</v>
      </c>
      <c r="AJ32" s="2">
        <f t="shared" si="17"/>
        <v>5559.983</v>
      </c>
      <c r="AK32" s="1">
        <f t="shared" si="18"/>
        <v>271.8375</v>
      </c>
      <c r="AL32" s="2">
        <f t="shared" si="19"/>
        <v>3841.9700000000003</v>
      </c>
      <c r="AM32">
        <f t="shared" si="20"/>
        <v>4240.665</v>
      </c>
      <c r="AN32">
        <f t="shared" si="21"/>
        <v>5114.1695</v>
      </c>
      <c r="AO32" s="6">
        <v>2000</v>
      </c>
      <c r="AQ32" s="6">
        <v>2000</v>
      </c>
    </row>
    <row r="33" spans="1:41" ht="15.75" thickBot="1">
      <c r="A33" s="18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20"/>
      <c r="AN33" s="20"/>
      <c r="AO33" s="21"/>
    </row>
    <row r="34" spans="1:43" ht="15">
      <c r="A34" s="1">
        <v>11</v>
      </c>
      <c r="B34" s="1" t="s">
        <v>21</v>
      </c>
      <c r="C34" s="1" t="s">
        <v>98</v>
      </c>
      <c r="D34" s="1">
        <v>0.25</v>
      </c>
      <c r="E34" s="1">
        <v>80</v>
      </c>
      <c r="F34" s="1">
        <f>D34*E34</f>
        <v>20</v>
      </c>
      <c r="G34" s="1"/>
      <c r="H34" s="1">
        <v>0</v>
      </c>
      <c r="I34" s="1">
        <v>0</v>
      </c>
      <c r="J34" s="1">
        <f>H34*I34</f>
        <v>0</v>
      </c>
      <c r="K34" s="1"/>
      <c r="L34" s="1">
        <v>0</v>
      </c>
      <c r="M34" s="1">
        <v>0</v>
      </c>
      <c r="N34" s="1">
        <f>L34*M34</f>
        <v>0</v>
      </c>
      <c r="O34" s="1"/>
      <c r="P34" s="1">
        <v>0</v>
      </c>
      <c r="Q34" s="1">
        <v>0</v>
      </c>
      <c r="R34" s="1">
        <f>P34*Q34</f>
        <v>0</v>
      </c>
      <c r="S34" s="1" t="s">
        <v>18</v>
      </c>
      <c r="T34" s="1">
        <v>1</v>
      </c>
      <c r="U34" s="1">
        <v>20</v>
      </c>
      <c r="V34" s="1">
        <f>T34*U34</f>
        <v>20</v>
      </c>
      <c r="W34" s="1" t="s">
        <v>9</v>
      </c>
      <c r="X34" s="1">
        <v>0.5</v>
      </c>
      <c r="Y34" s="1">
        <v>100</v>
      </c>
      <c r="Z34" s="1">
        <f>X34*Y34</f>
        <v>50</v>
      </c>
      <c r="AA34" s="1" t="s">
        <v>10</v>
      </c>
      <c r="AB34" s="1">
        <v>3</v>
      </c>
      <c r="AC34" s="1">
        <v>0.3</v>
      </c>
      <c r="AD34" s="1">
        <v>5</v>
      </c>
      <c r="AE34" s="1">
        <f>AB34*AC34*AD34</f>
        <v>4.5</v>
      </c>
      <c r="AF34" s="1">
        <f>F34+J34+N34+V34+Z34+AE34+R34</f>
        <v>94.5</v>
      </c>
      <c r="AG34" s="1">
        <f>AF34*0.3</f>
        <v>28.349999999999998</v>
      </c>
      <c r="AH34" s="3">
        <f>AF34*1.3</f>
        <v>122.85000000000001</v>
      </c>
      <c r="AI34" s="1">
        <f>AH34*0.18</f>
        <v>22.113</v>
      </c>
      <c r="AJ34" s="2">
        <f>AH34+AI34</f>
        <v>144.96300000000002</v>
      </c>
      <c r="AK34" s="1">
        <f>AG34*0.25</f>
        <v>7.0874999999999995</v>
      </c>
      <c r="AL34" s="2">
        <f>AF34*1.06</f>
        <v>100.17</v>
      </c>
      <c r="AM34">
        <f>AF34*0.17+AF34</f>
        <v>110.565</v>
      </c>
      <c r="AN34">
        <f>AM34*0.3+AL34</f>
        <v>133.3395</v>
      </c>
      <c r="AO34" s="16">
        <v>133</v>
      </c>
      <c r="AQ34" s="28">
        <v>150</v>
      </c>
    </row>
    <row r="35" spans="1:43" ht="15">
      <c r="A35" s="1">
        <v>12</v>
      </c>
      <c r="B35" s="1" t="s">
        <v>22</v>
      </c>
      <c r="C35" s="1" t="s">
        <v>98</v>
      </c>
      <c r="D35" s="1">
        <v>0.35</v>
      </c>
      <c r="E35" s="1">
        <v>80</v>
      </c>
      <c r="F35" s="1">
        <f>D35*E35</f>
        <v>28</v>
      </c>
      <c r="G35" s="1"/>
      <c r="H35" s="1">
        <v>0</v>
      </c>
      <c r="I35" s="1">
        <v>0</v>
      </c>
      <c r="J35" s="1">
        <f>H35*I35</f>
        <v>0</v>
      </c>
      <c r="K35" s="1"/>
      <c r="L35" s="1">
        <v>0</v>
      </c>
      <c r="M35" s="1">
        <v>0</v>
      </c>
      <c r="N35" s="1">
        <f>L35*M35</f>
        <v>0</v>
      </c>
      <c r="O35" s="1"/>
      <c r="P35" s="1">
        <v>0</v>
      </c>
      <c r="Q35" s="1">
        <v>0</v>
      </c>
      <c r="R35" s="1">
        <f>P35*Q35</f>
        <v>0</v>
      </c>
      <c r="S35" s="1" t="s">
        <v>18</v>
      </c>
      <c r="T35" s="1">
        <v>1</v>
      </c>
      <c r="U35" s="1">
        <v>20</v>
      </c>
      <c r="V35" s="1">
        <f>T35*U35</f>
        <v>20</v>
      </c>
      <c r="W35" s="1" t="s">
        <v>9</v>
      </c>
      <c r="X35" s="1">
        <v>0.5</v>
      </c>
      <c r="Y35" s="1">
        <v>100</v>
      </c>
      <c r="Z35" s="1">
        <f>X35*Y35</f>
        <v>50</v>
      </c>
      <c r="AA35" s="1" t="s">
        <v>10</v>
      </c>
      <c r="AB35" s="1">
        <v>3</v>
      </c>
      <c r="AC35" s="1">
        <v>0.3</v>
      </c>
      <c r="AD35" s="1">
        <v>5</v>
      </c>
      <c r="AE35" s="1">
        <f>AB35*AC35*AD35</f>
        <v>4.5</v>
      </c>
      <c r="AF35" s="1">
        <f>F35+J35+N35+V35+Z35+AE35+R35</f>
        <v>102.5</v>
      </c>
      <c r="AG35" s="1">
        <f>AF35*0.3</f>
        <v>30.75</v>
      </c>
      <c r="AH35" s="3">
        <f>AF35*1.3</f>
        <v>133.25</v>
      </c>
      <c r="AI35" s="1">
        <f>AH35*0.18</f>
        <v>23.985</v>
      </c>
      <c r="AJ35" s="2">
        <f>AH35+AI35</f>
        <v>157.235</v>
      </c>
      <c r="AK35" s="1">
        <f>AG35*0.25</f>
        <v>7.6875</v>
      </c>
      <c r="AL35" s="2">
        <f>AF35*1.06</f>
        <v>108.65</v>
      </c>
      <c r="AM35">
        <f>AF35*0.17+AF35</f>
        <v>119.925</v>
      </c>
      <c r="AN35">
        <f>AM35*0.3+AL35</f>
        <v>144.6275</v>
      </c>
      <c r="AO35" s="12">
        <v>145</v>
      </c>
      <c r="AQ35" s="28">
        <v>160</v>
      </c>
    </row>
    <row r="36" spans="1:43" ht="15">
      <c r="A36" s="1">
        <v>13</v>
      </c>
      <c r="B36" s="1" t="s">
        <v>23</v>
      </c>
      <c r="C36" s="1" t="s">
        <v>98</v>
      </c>
      <c r="D36" s="1">
        <v>0.5</v>
      </c>
      <c r="E36" s="1">
        <v>80</v>
      </c>
      <c r="F36" s="1">
        <f>D36*E36</f>
        <v>40</v>
      </c>
      <c r="G36" s="1"/>
      <c r="H36" s="1">
        <v>0</v>
      </c>
      <c r="I36" s="1">
        <v>0</v>
      </c>
      <c r="J36" s="1">
        <f>H36*I36</f>
        <v>0</v>
      </c>
      <c r="K36" s="1"/>
      <c r="L36" s="1">
        <v>0</v>
      </c>
      <c r="M36" s="1">
        <v>0</v>
      </c>
      <c r="N36" s="1">
        <f>L36*M36</f>
        <v>0</v>
      </c>
      <c r="O36" s="1"/>
      <c r="P36" s="1">
        <v>0</v>
      </c>
      <c r="Q36" s="1">
        <v>0</v>
      </c>
      <c r="R36" s="1">
        <f>P36*Q36</f>
        <v>0</v>
      </c>
      <c r="S36" s="1" t="s">
        <v>18</v>
      </c>
      <c r="T36" s="1">
        <v>1</v>
      </c>
      <c r="U36" s="1">
        <v>20</v>
      </c>
      <c r="V36" s="1">
        <f>T36*U36</f>
        <v>20</v>
      </c>
      <c r="W36" s="1" t="s">
        <v>9</v>
      </c>
      <c r="X36" s="1">
        <v>0.5</v>
      </c>
      <c r="Y36" s="1">
        <v>100</v>
      </c>
      <c r="Z36" s="1">
        <f>X36*Y36</f>
        <v>50</v>
      </c>
      <c r="AA36" s="1" t="s">
        <v>10</v>
      </c>
      <c r="AB36" s="1">
        <v>3</v>
      </c>
      <c r="AC36" s="1">
        <v>0.3</v>
      </c>
      <c r="AD36" s="1">
        <v>5</v>
      </c>
      <c r="AE36" s="1">
        <f>AB36*AC36*AD36</f>
        <v>4.5</v>
      </c>
      <c r="AF36" s="1">
        <f>F36+J36+N36+V36+Z36+AE36+R36</f>
        <v>114.5</v>
      </c>
      <c r="AG36" s="1">
        <f>AF36*0.3</f>
        <v>34.35</v>
      </c>
      <c r="AH36" s="3">
        <f>AF36*1.3</f>
        <v>148.85</v>
      </c>
      <c r="AI36" s="1">
        <f>AH36*0.18</f>
        <v>26.793</v>
      </c>
      <c r="AJ36" s="2">
        <f>AH36+AI36</f>
        <v>175.643</v>
      </c>
      <c r="AK36" s="1">
        <f>AG36*0.25</f>
        <v>8.5875</v>
      </c>
      <c r="AL36" s="2">
        <f>AF36*1.06</f>
        <v>121.37</v>
      </c>
      <c r="AM36">
        <f>AF36*0.17+AF36</f>
        <v>133.965</v>
      </c>
      <c r="AN36">
        <f>AM36*0.3+AL36</f>
        <v>161.5595</v>
      </c>
      <c r="AO36" s="12">
        <v>162</v>
      </c>
      <c r="AQ36" s="28">
        <v>190</v>
      </c>
    </row>
    <row r="37" spans="1:43" ht="15">
      <c r="A37" s="1">
        <v>14</v>
      </c>
      <c r="B37" s="1" t="s">
        <v>24</v>
      </c>
      <c r="C37" s="1" t="s">
        <v>98</v>
      </c>
      <c r="D37" s="1">
        <v>1</v>
      </c>
      <c r="E37" s="1">
        <v>80</v>
      </c>
      <c r="F37" s="1">
        <f>D37*E37</f>
        <v>80</v>
      </c>
      <c r="G37" s="1"/>
      <c r="H37" s="1">
        <v>0</v>
      </c>
      <c r="I37" s="1">
        <v>0</v>
      </c>
      <c r="J37" s="1">
        <f>H37*I37</f>
        <v>0</v>
      </c>
      <c r="K37" s="1"/>
      <c r="L37" s="1">
        <v>0</v>
      </c>
      <c r="M37" s="1">
        <v>0</v>
      </c>
      <c r="N37" s="1">
        <f>L37*M37</f>
        <v>0</v>
      </c>
      <c r="O37" s="1"/>
      <c r="P37" s="1">
        <v>0</v>
      </c>
      <c r="Q37" s="1">
        <v>0</v>
      </c>
      <c r="R37" s="1">
        <f>P37*Q37</f>
        <v>0</v>
      </c>
      <c r="S37" s="1" t="s">
        <v>18</v>
      </c>
      <c r="T37" s="1">
        <v>1</v>
      </c>
      <c r="U37" s="1">
        <v>20</v>
      </c>
      <c r="V37" s="1">
        <f>T37*U37</f>
        <v>20</v>
      </c>
      <c r="W37" s="1" t="s">
        <v>9</v>
      </c>
      <c r="X37" s="1">
        <v>0.5</v>
      </c>
      <c r="Y37" s="1">
        <v>100</v>
      </c>
      <c r="Z37" s="1">
        <f>X37*Y37</f>
        <v>50</v>
      </c>
      <c r="AA37" s="1" t="s">
        <v>10</v>
      </c>
      <c r="AB37" s="1">
        <v>3</v>
      </c>
      <c r="AC37" s="1">
        <v>0.3</v>
      </c>
      <c r="AD37" s="1">
        <v>5</v>
      </c>
      <c r="AE37" s="1">
        <f>AB37*AC37*AD37</f>
        <v>4.5</v>
      </c>
      <c r="AF37" s="1">
        <f>F37+J37+N37+V37+Z37+AE37+R37</f>
        <v>154.5</v>
      </c>
      <c r="AG37" s="1">
        <f>AF37*0.3</f>
        <v>46.35</v>
      </c>
      <c r="AH37" s="3">
        <f>AF37*1.3</f>
        <v>200.85</v>
      </c>
      <c r="AI37" s="1">
        <f>AH37*0.18</f>
        <v>36.153</v>
      </c>
      <c r="AJ37" s="2">
        <f>AH37+AI37</f>
        <v>237.003</v>
      </c>
      <c r="AK37" s="1">
        <f>AG37*0.25</f>
        <v>11.5875</v>
      </c>
      <c r="AL37" s="2">
        <f>AF37*1.06</f>
        <v>163.77</v>
      </c>
      <c r="AM37">
        <f>AF37*0.17+AF37</f>
        <v>180.765</v>
      </c>
      <c r="AN37">
        <f>AM37*0.3+AL37</f>
        <v>217.9995</v>
      </c>
      <c r="AO37" s="12">
        <v>218</v>
      </c>
      <c r="AQ37" s="28">
        <v>220</v>
      </c>
    </row>
    <row r="38" spans="1:41" ht="15.75" thickBot="1">
      <c r="A38" s="2"/>
      <c r="B38" s="2" t="s">
        <v>103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O38" s="17"/>
    </row>
    <row r="39" spans="1:43" ht="15">
      <c r="A39" s="1">
        <v>15</v>
      </c>
      <c r="B39" s="8" t="s">
        <v>74</v>
      </c>
      <c r="C39" s="1"/>
      <c r="D39" s="1">
        <v>0</v>
      </c>
      <c r="E39" s="1">
        <v>0</v>
      </c>
      <c r="F39" s="1">
        <f>D39*E39</f>
        <v>0</v>
      </c>
      <c r="G39" s="1"/>
      <c r="H39" s="1">
        <v>0</v>
      </c>
      <c r="I39" s="1">
        <v>0</v>
      </c>
      <c r="J39" s="1">
        <f>H39*I39</f>
        <v>0</v>
      </c>
      <c r="K39" s="1"/>
      <c r="L39" s="1">
        <v>0</v>
      </c>
      <c r="M39" s="1">
        <v>0</v>
      </c>
      <c r="N39" s="1">
        <f>L39*M39</f>
        <v>0</v>
      </c>
      <c r="O39" s="1"/>
      <c r="P39" s="1">
        <v>0</v>
      </c>
      <c r="Q39" s="1">
        <v>0</v>
      </c>
      <c r="R39" s="1">
        <f>P39*Q39</f>
        <v>0</v>
      </c>
      <c r="S39" s="1" t="s">
        <v>18</v>
      </c>
      <c r="T39" s="1">
        <v>0</v>
      </c>
      <c r="U39" s="1">
        <v>20</v>
      </c>
      <c r="V39" s="1">
        <f>T39*U39</f>
        <v>0</v>
      </c>
      <c r="W39" s="1" t="s">
        <v>9</v>
      </c>
      <c r="X39" s="1">
        <v>0.2</v>
      </c>
      <c r="Y39" s="1">
        <v>100</v>
      </c>
      <c r="Z39" s="1">
        <f>X39*Y39</f>
        <v>20</v>
      </c>
      <c r="AA39" s="1" t="s">
        <v>10</v>
      </c>
      <c r="AB39" s="1">
        <v>0.5</v>
      </c>
      <c r="AC39" s="1">
        <v>0</v>
      </c>
      <c r="AD39" s="1">
        <v>5</v>
      </c>
      <c r="AE39" s="1">
        <f>AB39*AC39*AD39</f>
        <v>0</v>
      </c>
      <c r="AF39" s="1">
        <f aca="true" t="shared" si="22" ref="AF39:AF48">F39+J39+N39+V39+Z39+AE39+R39</f>
        <v>20</v>
      </c>
      <c r="AG39" s="1">
        <f>AF39*0.3</f>
        <v>6</v>
      </c>
      <c r="AH39" s="3">
        <f>AF39*1.3</f>
        <v>26</v>
      </c>
      <c r="AI39" s="1">
        <f>AH39*0.18</f>
        <v>4.68</v>
      </c>
      <c r="AJ39" s="2">
        <f>AH39+AI39</f>
        <v>30.68</v>
      </c>
      <c r="AK39" s="1">
        <f>AG39*0.25</f>
        <v>1.5</v>
      </c>
      <c r="AL39" s="2">
        <f>AF39*1.06</f>
        <v>21.200000000000003</v>
      </c>
      <c r="AM39">
        <f aca="true" t="shared" si="23" ref="AM39:AM56">AF39*0.17+AF39</f>
        <v>23.4</v>
      </c>
      <c r="AN39">
        <f aca="true" t="shared" si="24" ref="AN39:AN56">AM39*0.3+AL39</f>
        <v>28.220000000000002</v>
      </c>
      <c r="AO39" s="26">
        <v>170</v>
      </c>
      <c r="AP39">
        <v>50</v>
      </c>
      <c r="AQ39">
        <v>50</v>
      </c>
    </row>
    <row r="40" spans="1:43" ht="15">
      <c r="A40" s="1">
        <v>16</v>
      </c>
      <c r="B40" s="9" t="s">
        <v>75</v>
      </c>
      <c r="C40" s="1"/>
      <c r="D40" s="1">
        <v>0</v>
      </c>
      <c r="E40" s="1">
        <v>0</v>
      </c>
      <c r="F40" s="1">
        <f>D40*E40</f>
        <v>0</v>
      </c>
      <c r="G40" s="1"/>
      <c r="H40" s="1">
        <v>0</v>
      </c>
      <c r="I40" s="1">
        <v>0</v>
      </c>
      <c r="J40" s="1">
        <f>H40*I40</f>
        <v>0</v>
      </c>
      <c r="K40" s="1"/>
      <c r="L40" s="1">
        <v>0</v>
      </c>
      <c r="M40" s="1">
        <v>0</v>
      </c>
      <c r="N40" s="1">
        <f>L40*M40</f>
        <v>0</v>
      </c>
      <c r="O40" s="1"/>
      <c r="P40" s="1">
        <v>0</v>
      </c>
      <c r="Q40" s="1">
        <v>0</v>
      </c>
      <c r="R40" s="1">
        <f>P40*Q40</f>
        <v>0</v>
      </c>
      <c r="S40" s="1" t="s">
        <v>18</v>
      </c>
      <c r="T40" s="1">
        <v>0</v>
      </c>
      <c r="U40" s="1">
        <v>20</v>
      </c>
      <c r="V40" s="1">
        <f>T40*U40</f>
        <v>0</v>
      </c>
      <c r="W40" s="1" t="s">
        <v>9</v>
      </c>
      <c r="X40" s="1">
        <v>0.2</v>
      </c>
      <c r="Y40" s="1">
        <v>100</v>
      </c>
      <c r="Z40" s="1">
        <f>X40*Y40</f>
        <v>20</v>
      </c>
      <c r="AA40" s="1" t="s">
        <v>10</v>
      </c>
      <c r="AB40" s="1">
        <v>0.5</v>
      </c>
      <c r="AC40" s="1">
        <v>0</v>
      </c>
      <c r="AD40" s="1">
        <v>5</v>
      </c>
      <c r="AE40" s="1">
        <f>AB40*AC40*AD40</f>
        <v>0</v>
      </c>
      <c r="AF40" s="1">
        <f t="shared" si="22"/>
        <v>20</v>
      </c>
      <c r="AG40" s="1">
        <f>AF40*0.3</f>
        <v>6</v>
      </c>
      <c r="AH40" s="3">
        <f>AF40*1.3</f>
        <v>26</v>
      </c>
      <c r="AI40" s="1">
        <f>AH40*0.18</f>
        <v>4.68</v>
      </c>
      <c r="AJ40" s="2">
        <f>AH40+AI40</f>
        <v>30.68</v>
      </c>
      <c r="AK40" s="1">
        <f>AG40*0.25</f>
        <v>1.5</v>
      </c>
      <c r="AL40" s="2">
        <f>AF40*1.06</f>
        <v>21.200000000000003</v>
      </c>
      <c r="AM40">
        <f t="shared" si="23"/>
        <v>23.4</v>
      </c>
      <c r="AN40">
        <f t="shared" si="24"/>
        <v>28.220000000000002</v>
      </c>
      <c r="AO40" s="26">
        <v>170</v>
      </c>
      <c r="AP40">
        <v>50</v>
      </c>
      <c r="AQ40">
        <v>50</v>
      </c>
    </row>
    <row r="41" spans="1:43" ht="15">
      <c r="A41" s="1">
        <v>17</v>
      </c>
      <c r="B41" s="9" t="s">
        <v>76</v>
      </c>
      <c r="C41" s="1"/>
      <c r="D41" s="1">
        <v>0</v>
      </c>
      <c r="E41" s="1">
        <v>0</v>
      </c>
      <c r="F41" s="1">
        <f>D41*E41</f>
        <v>0</v>
      </c>
      <c r="G41" s="1"/>
      <c r="H41" s="1">
        <v>0</v>
      </c>
      <c r="I41" s="1">
        <v>0</v>
      </c>
      <c r="J41" s="1">
        <f>H41*I41</f>
        <v>0</v>
      </c>
      <c r="K41" s="1"/>
      <c r="L41" s="1">
        <v>0</v>
      </c>
      <c r="M41" s="1">
        <v>0</v>
      </c>
      <c r="N41" s="1">
        <f>L41*M41</f>
        <v>0</v>
      </c>
      <c r="O41" s="1"/>
      <c r="P41" s="1">
        <v>0</v>
      </c>
      <c r="Q41" s="1">
        <v>0</v>
      </c>
      <c r="R41" s="1">
        <f>P41*Q41</f>
        <v>0</v>
      </c>
      <c r="S41" s="1" t="s">
        <v>18</v>
      </c>
      <c r="T41" s="1">
        <v>0</v>
      </c>
      <c r="U41" s="1">
        <v>20</v>
      </c>
      <c r="V41" s="1">
        <f>T41*U41</f>
        <v>0</v>
      </c>
      <c r="W41" s="1" t="s">
        <v>9</v>
      </c>
      <c r="X41" s="1">
        <v>0.2</v>
      </c>
      <c r="Y41" s="1">
        <v>100</v>
      </c>
      <c r="Z41" s="1">
        <f>X41*Y41</f>
        <v>20</v>
      </c>
      <c r="AA41" s="1" t="s">
        <v>10</v>
      </c>
      <c r="AB41" s="1">
        <v>0.5</v>
      </c>
      <c r="AC41" s="1">
        <v>0</v>
      </c>
      <c r="AD41" s="1">
        <v>5</v>
      </c>
      <c r="AE41" s="1">
        <f>AB41*AC41*AD41</f>
        <v>0</v>
      </c>
      <c r="AF41" s="1">
        <f t="shared" si="22"/>
        <v>20</v>
      </c>
      <c r="AG41" s="1">
        <f>AF41*0.3</f>
        <v>6</v>
      </c>
      <c r="AH41" s="3">
        <f>AF41*1.3</f>
        <v>26</v>
      </c>
      <c r="AI41" s="1">
        <f>AH41*0.18</f>
        <v>4.68</v>
      </c>
      <c r="AJ41" s="2">
        <f>AH41+AI41</f>
        <v>30.68</v>
      </c>
      <c r="AK41" s="1">
        <f>AG41*0.25</f>
        <v>1.5</v>
      </c>
      <c r="AL41" s="2">
        <f>AF41*1.06</f>
        <v>21.200000000000003</v>
      </c>
      <c r="AM41">
        <f t="shared" si="23"/>
        <v>23.4</v>
      </c>
      <c r="AN41">
        <f t="shared" si="24"/>
        <v>28.220000000000002</v>
      </c>
      <c r="AO41" s="26">
        <v>170</v>
      </c>
      <c r="AP41">
        <v>50</v>
      </c>
      <c r="AQ41">
        <v>50</v>
      </c>
    </row>
    <row r="42" spans="1:43" ht="15">
      <c r="A42" s="1">
        <v>18</v>
      </c>
      <c r="B42" s="9" t="s">
        <v>77</v>
      </c>
      <c r="C42" s="1"/>
      <c r="D42" s="1">
        <v>0</v>
      </c>
      <c r="E42" s="1">
        <v>0</v>
      </c>
      <c r="F42" s="1">
        <f>D42*E42</f>
        <v>0</v>
      </c>
      <c r="G42" s="1"/>
      <c r="H42" s="1">
        <v>0</v>
      </c>
      <c r="I42" s="1">
        <v>0</v>
      </c>
      <c r="J42" s="1">
        <f>H42*I42</f>
        <v>0</v>
      </c>
      <c r="K42" s="1"/>
      <c r="L42" s="1">
        <v>0</v>
      </c>
      <c r="M42" s="1">
        <v>0</v>
      </c>
      <c r="N42" s="1">
        <f>L42*M42</f>
        <v>0</v>
      </c>
      <c r="O42" s="1"/>
      <c r="P42" s="1">
        <v>0</v>
      </c>
      <c r="Q42" s="1">
        <v>0</v>
      </c>
      <c r="R42" s="1">
        <f>P42*Q42</f>
        <v>0</v>
      </c>
      <c r="S42" s="1" t="s">
        <v>18</v>
      </c>
      <c r="T42" s="1">
        <v>0</v>
      </c>
      <c r="U42" s="1">
        <v>20</v>
      </c>
      <c r="V42" s="1">
        <f>T42*U42</f>
        <v>0</v>
      </c>
      <c r="W42" s="1" t="s">
        <v>9</v>
      </c>
      <c r="X42" s="1">
        <v>0.2</v>
      </c>
      <c r="Y42" s="1">
        <v>100</v>
      </c>
      <c r="Z42" s="1">
        <f>X42*Y42</f>
        <v>20</v>
      </c>
      <c r="AA42" s="1" t="s">
        <v>10</v>
      </c>
      <c r="AB42" s="1">
        <v>0.5</v>
      </c>
      <c r="AC42" s="1">
        <v>0</v>
      </c>
      <c r="AD42" s="1">
        <v>5</v>
      </c>
      <c r="AE42" s="1">
        <f>AB42*AC42*AD42</f>
        <v>0</v>
      </c>
      <c r="AF42" s="1">
        <f t="shared" si="22"/>
        <v>20</v>
      </c>
      <c r="AG42" s="1">
        <f>AF42*0.3</f>
        <v>6</v>
      </c>
      <c r="AH42" s="3">
        <f>AF42*1.3</f>
        <v>26</v>
      </c>
      <c r="AI42" s="1">
        <f>AH42*0.18</f>
        <v>4.68</v>
      </c>
      <c r="AJ42" s="2">
        <f>AH42+AI42</f>
        <v>30.68</v>
      </c>
      <c r="AK42" s="1">
        <f>AG42*0.25</f>
        <v>1.5</v>
      </c>
      <c r="AL42" s="2">
        <f>AF42*1.06</f>
        <v>21.200000000000003</v>
      </c>
      <c r="AM42">
        <f t="shared" si="23"/>
        <v>23.4</v>
      </c>
      <c r="AN42">
        <f t="shared" si="24"/>
        <v>28.220000000000002</v>
      </c>
      <c r="AO42" s="26">
        <v>170</v>
      </c>
      <c r="AP42">
        <v>50</v>
      </c>
      <c r="AQ42">
        <v>50</v>
      </c>
    </row>
    <row r="43" spans="1:43" ht="15">
      <c r="A43" s="1">
        <v>19</v>
      </c>
      <c r="B43" s="9" t="s">
        <v>78</v>
      </c>
      <c r="C43" s="1"/>
      <c r="D43" s="1">
        <v>0</v>
      </c>
      <c r="E43" s="1">
        <v>0</v>
      </c>
      <c r="F43" s="1">
        <f>D43*E43</f>
        <v>0</v>
      </c>
      <c r="G43" s="1"/>
      <c r="H43" s="1">
        <v>0</v>
      </c>
      <c r="I43" s="1">
        <v>0</v>
      </c>
      <c r="J43" s="1">
        <f>H43*I43</f>
        <v>0</v>
      </c>
      <c r="K43" s="1"/>
      <c r="L43" s="1">
        <v>0</v>
      </c>
      <c r="M43" s="1">
        <v>0</v>
      </c>
      <c r="N43" s="1">
        <f>L43*M43</f>
        <v>0</v>
      </c>
      <c r="O43" s="1"/>
      <c r="P43" s="1">
        <v>0</v>
      </c>
      <c r="Q43" s="1">
        <v>0</v>
      </c>
      <c r="R43" s="1">
        <f>P43*Q43</f>
        <v>0</v>
      </c>
      <c r="S43" s="1" t="s">
        <v>18</v>
      </c>
      <c r="T43" s="1">
        <v>0</v>
      </c>
      <c r="U43" s="1">
        <v>20</v>
      </c>
      <c r="V43" s="1">
        <f>T43*U43</f>
        <v>0</v>
      </c>
      <c r="W43" s="1" t="s">
        <v>9</v>
      </c>
      <c r="X43" s="1">
        <v>0.2</v>
      </c>
      <c r="Y43" s="1">
        <v>100</v>
      </c>
      <c r="Z43" s="1">
        <f>X43*Y43</f>
        <v>20</v>
      </c>
      <c r="AA43" s="1" t="s">
        <v>10</v>
      </c>
      <c r="AB43" s="1">
        <v>0.5</v>
      </c>
      <c r="AC43" s="1">
        <v>0</v>
      </c>
      <c r="AD43" s="1">
        <v>5</v>
      </c>
      <c r="AE43" s="1">
        <f>AB43*AC43*AD43</f>
        <v>0</v>
      </c>
      <c r="AF43" s="1">
        <f t="shared" si="22"/>
        <v>20</v>
      </c>
      <c r="AG43" s="1">
        <f>AF43*0.3</f>
        <v>6</v>
      </c>
      <c r="AH43" s="3">
        <f>AF43*1.3</f>
        <v>26</v>
      </c>
      <c r="AI43" s="1">
        <f>AH43*0.18</f>
        <v>4.68</v>
      </c>
      <c r="AJ43" s="2">
        <f>AH43+AI43</f>
        <v>30.68</v>
      </c>
      <c r="AK43" s="1">
        <f>AG43*0.25</f>
        <v>1.5</v>
      </c>
      <c r="AL43" s="2">
        <f>AF43*1.06</f>
        <v>21.200000000000003</v>
      </c>
      <c r="AM43">
        <f t="shared" si="23"/>
        <v>23.4</v>
      </c>
      <c r="AN43">
        <f t="shared" si="24"/>
        <v>28.220000000000002</v>
      </c>
      <c r="AO43" s="26">
        <v>170</v>
      </c>
      <c r="AP43">
        <v>50</v>
      </c>
      <c r="AQ43">
        <v>50</v>
      </c>
    </row>
    <row r="44" spans="1:43" ht="15">
      <c r="A44" s="1">
        <v>20</v>
      </c>
      <c r="B44" s="9" t="s">
        <v>79</v>
      </c>
      <c r="C44" s="1"/>
      <c r="D44" s="1">
        <v>0</v>
      </c>
      <c r="E44" s="1">
        <v>0</v>
      </c>
      <c r="F44" s="1">
        <f>D44*E44</f>
        <v>0</v>
      </c>
      <c r="G44" s="1"/>
      <c r="H44" s="1">
        <v>0</v>
      </c>
      <c r="I44" s="1">
        <v>0</v>
      </c>
      <c r="J44" s="1">
        <f>H44*I44</f>
        <v>0</v>
      </c>
      <c r="K44" s="1"/>
      <c r="L44" s="1">
        <v>0</v>
      </c>
      <c r="M44" s="1">
        <v>0</v>
      </c>
      <c r="N44" s="1">
        <f>L44*M44</f>
        <v>0</v>
      </c>
      <c r="O44" s="1"/>
      <c r="P44" s="1">
        <v>0</v>
      </c>
      <c r="Q44" s="1">
        <v>0</v>
      </c>
      <c r="R44" s="1">
        <f>P44*Q44</f>
        <v>0</v>
      </c>
      <c r="S44" s="1" t="s">
        <v>18</v>
      </c>
      <c r="T44" s="1">
        <v>0</v>
      </c>
      <c r="U44" s="1">
        <v>20</v>
      </c>
      <c r="V44" s="1">
        <f>T44*U44</f>
        <v>0</v>
      </c>
      <c r="W44" s="1" t="s">
        <v>9</v>
      </c>
      <c r="X44" s="1">
        <v>0.2</v>
      </c>
      <c r="Y44" s="1">
        <v>100</v>
      </c>
      <c r="Z44" s="1">
        <f>X44*Y44</f>
        <v>20</v>
      </c>
      <c r="AA44" s="1" t="s">
        <v>10</v>
      </c>
      <c r="AB44" s="1">
        <v>0.5</v>
      </c>
      <c r="AC44" s="1">
        <v>0</v>
      </c>
      <c r="AD44" s="1">
        <v>5</v>
      </c>
      <c r="AE44" s="1">
        <f>AB44*AC44*AD44</f>
        <v>0</v>
      </c>
      <c r="AF44" s="1">
        <f t="shared" si="22"/>
        <v>20</v>
      </c>
      <c r="AG44" s="1">
        <f>AF44*0.3</f>
        <v>6</v>
      </c>
      <c r="AH44" s="3">
        <f>AF44*1.3</f>
        <v>26</v>
      </c>
      <c r="AI44" s="1">
        <f>AH44*0.18</f>
        <v>4.68</v>
      </c>
      <c r="AJ44" s="2">
        <f>AH44+AI44</f>
        <v>30.68</v>
      </c>
      <c r="AK44" s="1">
        <f>AG44*0.25</f>
        <v>1.5</v>
      </c>
      <c r="AL44" s="2">
        <f>AF44*1.06</f>
        <v>21.200000000000003</v>
      </c>
      <c r="AM44">
        <f t="shared" si="23"/>
        <v>23.4</v>
      </c>
      <c r="AN44">
        <f t="shared" si="24"/>
        <v>28.220000000000002</v>
      </c>
      <c r="AO44" s="26">
        <v>240</v>
      </c>
      <c r="AP44">
        <v>72</v>
      </c>
      <c r="AQ44">
        <v>70</v>
      </c>
    </row>
    <row r="45" spans="1:43" ht="15">
      <c r="A45" s="1">
        <v>21</v>
      </c>
      <c r="B45" s="9" t="s">
        <v>80</v>
      </c>
      <c r="C45" s="1"/>
      <c r="D45" s="1">
        <v>0</v>
      </c>
      <c r="E45" s="1">
        <v>0</v>
      </c>
      <c r="F45" s="1">
        <f>D45*E45</f>
        <v>0</v>
      </c>
      <c r="G45" s="1"/>
      <c r="H45" s="1">
        <v>0</v>
      </c>
      <c r="I45" s="1">
        <v>0</v>
      </c>
      <c r="J45" s="1">
        <f>H45*I45</f>
        <v>0</v>
      </c>
      <c r="K45" s="1"/>
      <c r="L45" s="1">
        <v>0</v>
      </c>
      <c r="M45" s="1">
        <v>0</v>
      </c>
      <c r="N45" s="1">
        <f>L45*M45</f>
        <v>0</v>
      </c>
      <c r="O45" s="1"/>
      <c r="P45" s="1">
        <v>0</v>
      </c>
      <c r="Q45" s="1">
        <v>0</v>
      </c>
      <c r="R45" s="1">
        <f>P45*Q45</f>
        <v>0</v>
      </c>
      <c r="S45" s="1" t="s">
        <v>18</v>
      </c>
      <c r="T45" s="1">
        <v>0</v>
      </c>
      <c r="U45" s="1">
        <v>20</v>
      </c>
      <c r="V45" s="1">
        <f>T45*U45</f>
        <v>0</v>
      </c>
      <c r="W45" s="1" t="s">
        <v>9</v>
      </c>
      <c r="X45" s="1">
        <v>0.5</v>
      </c>
      <c r="Y45" s="1">
        <v>100</v>
      </c>
      <c r="Z45" s="1">
        <f>X45*Y45</f>
        <v>50</v>
      </c>
      <c r="AA45" s="1" t="s">
        <v>10</v>
      </c>
      <c r="AB45" s="1">
        <v>0.5</v>
      </c>
      <c r="AC45" s="1">
        <v>0</v>
      </c>
      <c r="AD45" s="1">
        <v>5</v>
      </c>
      <c r="AE45" s="1">
        <f>AB45*AC45*AD45</f>
        <v>0</v>
      </c>
      <c r="AF45" s="1">
        <f t="shared" si="22"/>
        <v>50</v>
      </c>
      <c r="AG45" s="1">
        <f>AF45*0.3</f>
        <v>15</v>
      </c>
      <c r="AH45" s="3">
        <f>AF45*1.3</f>
        <v>65</v>
      </c>
      <c r="AI45" s="1">
        <f>AH45*0.18</f>
        <v>11.7</v>
      </c>
      <c r="AJ45" s="2">
        <f>AH45+AI45</f>
        <v>76.7</v>
      </c>
      <c r="AK45" s="1">
        <f>AG45*0.25</f>
        <v>3.75</v>
      </c>
      <c r="AL45" s="2">
        <f>AF45*1.06</f>
        <v>53</v>
      </c>
      <c r="AM45">
        <f t="shared" si="23"/>
        <v>58.5</v>
      </c>
      <c r="AN45">
        <f t="shared" si="24"/>
        <v>70.55</v>
      </c>
      <c r="AO45" s="26">
        <v>240</v>
      </c>
      <c r="AP45">
        <v>80</v>
      </c>
      <c r="AQ45">
        <v>70</v>
      </c>
    </row>
    <row r="46" spans="1:43" ht="15">
      <c r="A46" s="1">
        <v>22</v>
      </c>
      <c r="B46" s="9" t="s">
        <v>81</v>
      </c>
      <c r="C46" s="1"/>
      <c r="D46" s="1">
        <v>0</v>
      </c>
      <c r="E46" s="1">
        <v>0</v>
      </c>
      <c r="F46" s="1">
        <f aca="true" t="shared" si="25" ref="F46:F56">D46*E46</f>
        <v>0</v>
      </c>
      <c r="G46" s="1"/>
      <c r="H46" s="1">
        <v>0</v>
      </c>
      <c r="I46" s="1">
        <v>0</v>
      </c>
      <c r="J46" s="1">
        <f aca="true" t="shared" si="26" ref="J46:J56">H46*I46</f>
        <v>0</v>
      </c>
      <c r="K46" s="1"/>
      <c r="L46" s="1">
        <v>0</v>
      </c>
      <c r="M46" s="1">
        <v>0</v>
      </c>
      <c r="N46" s="1">
        <f aca="true" t="shared" si="27" ref="N46:N56">L46*M46</f>
        <v>0</v>
      </c>
      <c r="O46" s="1"/>
      <c r="P46" s="1">
        <v>0</v>
      </c>
      <c r="Q46" s="1">
        <v>0</v>
      </c>
      <c r="R46" s="1">
        <f aca="true" t="shared" si="28" ref="R46:R56">P46*Q46</f>
        <v>0</v>
      </c>
      <c r="S46" s="1" t="s">
        <v>18</v>
      </c>
      <c r="T46" s="1">
        <v>0</v>
      </c>
      <c r="U46" s="1">
        <v>20</v>
      </c>
      <c r="V46" s="1">
        <f aca="true" t="shared" si="29" ref="V46:V56">T46*U46</f>
        <v>0</v>
      </c>
      <c r="W46" s="1" t="s">
        <v>9</v>
      </c>
      <c r="X46" s="1">
        <v>0.5</v>
      </c>
      <c r="Y46" s="1">
        <v>100</v>
      </c>
      <c r="Z46" s="1">
        <f aca="true" t="shared" si="30" ref="Z46:Z56">X46*Y46</f>
        <v>50</v>
      </c>
      <c r="AA46" s="1" t="s">
        <v>10</v>
      </c>
      <c r="AB46" s="1">
        <v>0.5</v>
      </c>
      <c r="AC46" s="1">
        <v>0</v>
      </c>
      <c r="AD46" s="1">
        <v>5</v>
      </c>
      <c r="AE46" s="1">
        <f aca="true" t="shared" si="31" ref="AE46:AE56">AB46*AC46*AD46</f>
        <v>0</v>
      </c>
      <c r="AF46" s="1">
        <f t="shared" si="22"/>
        <v>50</v>
      </c>
      <c r="AG46" s="1">
        <f aca="true" t="shared" si="32" ref="AG46:AG56">AF46*0.3</f>
        <v>15</v>
      </c>
      <c r="AH46" s="3">
        <f aca="true" t="shared" si="33" ref="AH46:AH56">AF46*1.3</f>
        <v>65</v>
      </c>
      <c r="AI46" s="1">
        <f aca="true" t="shared" si="34" ref="AI46:AI56">AH46*0.18</f>
        <v>11.7</v>
      </c>
      <c r="AJ46" s="2">
        <f aca="true" t="shared" si="35" ref="AJ46:AJ56">AH46+AI46</f>
        <v>76.7</v>
      </c>
      <c r="AK46" s="1">
        <f aca="true" t="shared" si="36" ref="AK46:AK56">AG46*0.25</f>
        <v>3.75</v>
      </c>
      <c r="AL46" s="2">
        <f aca="true" t="shared" si="37" ref="AL46:AL56">AF46*1.06</f>
        <v>53</v>
      </c>
      <c r="AM46">
        <f t="shared" si="23"/>
        <v>58.5</v>
      </c>
      <c r="AN46">
        <f t="shared" si="24"/>
        <v>70.55</v>
      </c>
      <c r="AO46" s="26">
        <v>240</v>
      </c>
      <c r="AP46">
        <v>92</v>
      </c>
      <c r="AQ46">
        <v>90</v>
      </c>
    </row>
    <row r="47" spans="1:43" ht="15">
      <c r="A47" s="1">
        <v>23</v>
      </c>
      <c r="B47" s="9" t="s">
        <v>82</v>
      </c>
      <c r="C47" s="1"/>
      <c r="D47" s="1">
        <v>0</v>
      </c>
      <c r="E47" s="1">
        <v>0</v>
      </c>
      <c r="F47" s="1">
        <f t="shared" si="25"/>
        <v>0</v>
      </c>
      <c r="G47" s="1"/>
      <c r="H47" s="1">
        <v>0</v>
      </c>
      <c r="I47" s="1">
        <v>0</v>
      </c>
      <c r="J47" s="1">
        <f t="shared" si="26"/>
        <v>0</v>
      </c>
      <c r="K47" s="1"/>
      <c r="L47" s="1">
        <v>0</v>
      </c>
      <c r="M47" s="1">
        <v>0</v>
      </c>
      <c r="N47" s="1">
        <f t="shared" si="27"/>
        <v>0</v>
      </c>
      <c r="O47" s="1"/>
      <c r="P47" s="1">
        <v>0</v>
      </c>
      <c r="Q47" s="1">
        <v>0</v>
      </c>
      <c r="R47" s="1">
        <f t="shared" si="28"/>
        <v>0</v>
      </c>
      <c r="S47" s="1" t="s">
        <v>18</v>
      </c>
      <c r="T47" s="1">
        <v>0</v>
      </c>
      <c r="U47" s="1">
        <v>20</v>
      </c>
      <c r="V47" s="1">
        <f t="shared" si="29"/>
        <v>0</v>
      </c>
      <c r="W47" s="1" t="s">
        <v>9</v>
      </c>
      <c r="X47" s="1">
        <v>0.5</v>
      </c>
      <c r="Y47" s="1">
        <v>100</v>
      </c>
      <c r="Z47" s="1">
        <f t="shared" si="30"/>
        <v>50</v>
      </c>
      <c r="AA47" s="1" t="s">
        <v>10</v>
      </c>
      <c r="AB47" s="1">
        <v>0.5</v>
      </c>
      <c r="AC47" s="1">
        <v>0</v>
      </c>
      <c r="AD47" s="1">
        <v>5</v>
      </c>
      <c r="AE47" s="1">
        <f t="shared" si="31"/>
        <v>0</v>
      </c>
      <c r="AF47" s="1">
        <f t="shared" si="22"/>
        <v>50</v>
      </c>
      <c r="AG47" s="1">
        <f t="shared" si="32"/>
        <v>15</v>
      </c>
      <c r="AH47" s="3">
        <f t="shared" si="33"/>
        <v>65</v>
      </c>
      <c r="AI47" s="1">
        <f t="shared" si="34"/>
        <v>11.7</v>
      </c>
      <c r="AJ47" s="2">
        <f t="shared" si="35"/>
        <v>76.7</v>
      </c>
      <c r="AK47" s="1">
        <f t="shared" si="36"/>
        <v>3.75</v>
      </c>
      <c r="AL47" s="2">
        <f t="shared" si="37"/>
        <v>53</v>
      </c>
      <c r="AM47">
        <f t="shared" si="23"/>
        <v>58.5</v>
      </c>
      <c r="AN47">
        <f t="shared" si="24"/>
        <v>70.55</v>
      </c>
      <c r="AO47" s="26">
        <v>300</v>
      </c>
      <c r="AP47">
        <v>160</v>
      </c>
      <c r="AQ47">
        <v>150</v>
      </c>
    </row>
    <row r="48" spans="1:41" ht="15.75" thickBot="1">
      <c r="A48" s="1">
        <v>24</v>
      </c>
      <c r="B48" s="10" t="s">
        <v>83</v>
      </c>
      <c r="C48" s="1"/>
      <c r="D48" s="1">
        <v>0</v>
      </c>
      <c r="E48" s="1">
        <v>0</v>
      </c>
      <c r="F48" s="1">
        <f t="shared" si="25"/>
        <v>0</v>
      </c>
      <c r="G48" s="1"/>
      <c r="H48" s="1">
        <v>0</v>
      </c>
      <c r="I48" s="1">
        <v>0</v>
      </c>
      <c r="J48" s="1">
        <f t="shared" si="26"/>
        <v>0</v>
      </c>
      <c r="K48" s="1"/>
      <c r="L48" s="1">
        <v>0</v>
      </c>
      <c r="M48" s="1">
        <v>0</v>
      </c>
      <c r="N48" s="1">
        <f t="shared" si="27"/>
        <v>0</v>
      </c>
      <c r="O48" s="1"/>
      <c r="P48" s="1">
        <v>0</v>
      </c>
      <c r="Q48" s="1">
        <v>0</v>
      </c>
      <c r="R48" s="1">
        <f t="shared" si="28"/>
        <v>0</v>
      </c>
      <c r="S48" s="1" t="s">
        <v>18</v>
      </c>
      <c r="T48" s="1">
        <v>0</v>
      </c>
      <c r="U48" s="1">
        <v>20</v>
      </c>
      <c r="V48" s="1">
        <f t="shared" si="29"/>
        <v>0</v>
      </c>
      <c r="W48" s="1" t="s">
        <v>9</v>
      </c>
      <c r="X48" s="1">
        <v>0.5</v>
      </c>
      <c r="Y48" s="1">
        <v>100</v>
      </c>
      <c r="Z48" s="1">
        <f t="shared" si="30"/>
        <v>50</v>
      </c>
      <c r="AA48" s="1" t="s">
        <v>10</v>
      </c>
      <c r="AB48" s="1">
        <v>0.5</v>
      </c>
      <c r="AC48" s="1">
        <v>0</v>
      </c>
      <c r="AD48" s="1">
        <v>5</v>
      </c>
      <c r="AE48" s="1">
        <f t="shared" si="31"/>
        <v>0</v>
      </c>
      <c r="AF48" s="1">
        <f t="shared" si="22"/>
        <v>50</v>
      </c>
      <c r="AG48" s="1">
        <f t="shared" si="32"/>
        <v>15</v>
      </c>
      <c r="AH48" s="3">
        <f t="shared" si="33"/>
        <v>65</v>
      </c>
      <c r="AI48" s="1">
        <f t="shared" si="34"/>
        <v>11.7</v>
      </c>
      <c r="AJ48" s="2">
        <f t="shared" si="35"/>
        <v>76.7</v>
      </c>
      <c r="AK48" s="1">
        <f t="shared" si="36"/>
        <v>3.75</v>
      </c>
      <c r="AL48" s="2">
        <f t="shared" si="37"/>
        <v>53</v>
      </c>
      <c r="AM48">
        <f t="shared" si="23"/>
        <v>58.5</v>
      </c>
      <c r="AN48">
        <f t="shared" si="24"/>
        <v>70.55</v>
      </c>
      <c r="AO48" s="26">
        <v>300</v>
      </c>
    </row>
    <row r="49" spans="1:43" ht="15.75" thickBot="1">
      <c r="A49" s="33"/>
      <c r="B49" s="34" t="s">
        <v>103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5"/>
      <c r="AN49" s="35"/>
      <c r="AO49" s="36"/>
      <c r="AP49" s="35"/>
      <c r="AQ49" s="35"/>
    </row>
    <row r="50" spans="1:43" ht="15">
      <c r="A50" s="1">
        <v>6</v>
      </c>
      <c r="B50" s="14" t="s">
        <v>84</v>
      </c>
      <c r="C50" s="1" t="s">
        <v>20</v>
      </c>
      <c r="D50" s="1">
        <v>0</v>
      </c>
      <c r="E50" s="1">
        <v>0</v>
      </c>
      <c r="F50" s="1">
        <f t="shared" si="25"/>
        <v>0</v>
      </c>
      <c r="G50" s="1"/>
      <c r="H50" s="1">
        <v>0</v>
      </c>
      <c r="I50" s="1">
        <v>0</v>
      </c>
      <c r="J50" s="1">
        <f t="shared" si="26"/>
        <v>0</v>
      </c>
      <c r="K50" s="1"/>
      <c r="L50" s="1">
        <v>0</v>
      </c>
      <c r="M50" s="1">
        <v>0</v>
      </c>
      <c r="N50" s="1">
        <f t="shared" si="27"/>
        <v>0</v>
      </c>
      <c r="O50" s="1"/>
      <c r="P50" s="1">
        <v>0</v>
      </c>
      <c r="Q50" s="1">
        <v>0</v>
      </c>
      <c r="R50" s="1">
        <f t="shared" si="28"/>
        <v>0</v>
      </c>
      <c r="S50" s="1" t="s">
        <v>18</v>
      </c>
      <c r="T50" s="1">
        <v>0</v>
      </c>
      <c r="U50" s="1">
        <v>20</v>
      </c>
      <c r="V50" s="1">
        <f t="shared" si="29"/>
        <v>0</v>
      </c>
      <c r="W50" s="1" t="s">
        <v>9</v>
      </c>
      <c r="X50" s="1">
        <v>0.2</v>
      </c>
      <c r="Y50" s="1">
        <v>100</v>
      </c>
      <c r="Z50" s="1">
        <f t="shared" si="30"/>
        <v>20</v>
      </c>
      <c r="AA50" s="1" t="s">
        <v>10</v>
      </c>
      <c r="AB50" s="1">
        <v>0.5</v>
      </c>
      <c r="AC50" s="1">
        <v>0.3</v>
      </c>
      <c r="AD50" s="1">
        <v>5</v>
      </c>
      <c r="AE50" s="1">
        <f t="shared" si="31"/>
        <v>0.75</v>
      </c>
      <c r="AF50" s="1">
        <f aca="true" t="shared" si="38" ref="AF50:AF56">F50+J50+N50+V50+Z50+AE50+R50</f>
        <v>20.75</v>
      </c>
      <c r="AG50" s="1">
        <f t="shared" si="32"/>
        <v>6.225</v>
      </c>
      <c r="AH50" s="3">
        <f t="shared" si="33"/>
        <v>26.975</v>
      </c>
      <c r="AI50" s="1">
        <f t="shared" si="34"/>
        <v>4.8555</v>
      </c>
      <c r="AJ50" s="2">
        <f t="shared" si="35"/>
        <v>31.8305</v>
      </c>
      <c r="AK50" s="1">
        <f t="shared" si="36"/>
        <v>1.55625</v>
      </c>
      <c r="AL50" s="2">
        <f t="shared" si="37"/>
        <v>21.995</v>
      </c>
      <c r="AM50">
        <f t="shared" si="23"/>
        <v>24.2775</v>
      </c>
      <c r="AN50">
        <f t="shared" si="24"/>
        <v>29.27825</v>
      </c>
      <c r="AO50" s="4">
        <v>140</v>
      </c>
      <c r="AP50">
        <v>50</v>
      </c>
      <c r="AQ50">
        <v>50</v>
      </c>
    </row>
    <row r="51" spans="1:43" ht="15">
      <c r="A51" s="1">
        <v>7</v>
      </c>
      <c r="B51" s="9" t="s">
        <v>85</v>
      </c>
      <c r="C51" s="1" t="s">
        <v>20</v>
      </c>
      <c r="D51" s="1">
        <v>0</v>
      </c>
      <c r="E51" s="1">
        <v>0</v>
      </c>
      <c r="F51" s="1">
        <f t="shared" si="25"/>
        <v>0</v>
      </c>
      <c r="G51" s="1"/>
      <c r="H51" s="1">
        <v>0</v>
      </c>
      <c r="I51" s="1">
        <v>0</v>
      </c>
      <c r="J51" s="1">
        <f t="shared" si="26"/>
        <v>0</v>
      </c>
      <c r="K51" s="1"/>
      <c r="L51" s="1">
        <v>0</v>
      </c>
      <c r="M51" s="1">
        <v>0</v>
      </c>
      <c r="N51" s="1">
        <f t="shared" si="27"/>
        <v>0</v>
      </c>
      <c r="O51" s="1"/>
      <c r="P51" s="1">
        <v>0</v>
      </c>
      <c r="Q51" s="1">
        <v>0</v>
      </c>
      <c r="R51" s="1">
        <f t="shared" si="28"/>
        <v>0</v>
      </c>
      <c r="S51" s="1" t="s">
        <v>18</v>
      </c>
      <c r="T51" s="1">
        <v>0</v>
      </c>
      <c r="U51" s="1">
        <v>20</v>
      </c>
      <c r="V51" s="1">
        <f t="shared" si="29"/>
        <v>0</v>
      </c>
      <c r="W51" s="1" t="s">
        <v>9</v>
      </c>
      <c r="X51" s="1">
        <v>0.2</v>
      </c>
      <c r="Y51" s="1">
        <v>100</v>
      </c>
      <c r="Z51" s="1">
        <f t="shared" si="30"/>
        <v>20</v>
      </c>
      <c r="AA51" s="1" t="s">
        <v>10</v>
      </c>
      <c r="AB51" s="1">
        <v>0.5</v>
      </c>
      <c r="AC51" s="1">
        <v>0.3</v>
      </c>
      <c r="AD51" s="1">
        <v>5</v>
      </c>
      <c r="AE51" s="1">
        <f t="shared" si="31"/>
        <v>0.75</v>
      </c>
      <c r="AF51" s="1">
        <f t="shared" si="38"/>
        <v>20.75</v>
      </c>
      <c r="AG51" s="1">
        <f t="shared" si="32"/>
        <v>6.225</v>
      </c>
      <c r="AH51" s="3">
        <f t="shared" si="33"/>
        <v>26.975</v>
      </c>
      <c r="AI51" s="1">
        <f t="shared" si="34"/>
        <v>4.8555</v>
      </c>
      <c r="AJ51" s="2">
        <f t="shared" si="35"/>
        <v>31.8305</v>
      </c>
      <c r="AK51" s="1">
        <f t="shared" si="36"/>
        <v>1.55625</v>
      </c>
      <c r="AL51" s="2">
        <f t="shared" si="37"/>
        <v>21.995</v>
      </c>
      <c r="AM51">
        <f t="shared" si="23"/>
        <v>24.2775</v>
      </c>
      <c r="AN51">
        <f t="shared" si="24"/>
        <v>29.27825</v>
      </c>
      <c r="AO51" s="5">
        <v>160</v>
      </c>
      <c r="AP51">
        <v>50</v>
      </c>
      <c r="AQ51">
        <v>50</v>
      </c>
    </row>
    <row r="52" spans="1:43" ht="15">
      <c r="A52" s="1">
        <v>8</v>
      </c>
      <c r="B52" s="9" t="s">
        <v>86</v>
      </c>
      <c r="C52" s="1" t="s">
        <v>20</v>
      </c>
      <c r="D52" s="1">
        <v>0</v>
      </c>
      <c r="E52" s="1">
        <v>0</v>
      </c>
      <c r="F52" s="1">
        <f t="shared" si="25"/>
        <v>0</v>
      </c>
      <c r="G52" s="1"/>
      <c r="H52" s="1">
        <v>0</v>
      </c>
      <c r="I52" s="1">
        <v>0</v>
      </c>
      <c r="J52" s="1">
        <f t="shared" si="26"/>
        <v>0</v>
      </c>
      <c r="K52" s="1"/>
      <c r="L52" s="1">
        <v>0</v>
      </c>
      <c r="M52" s="1">
        <v>0</v>
      </c>
      <c r="N52" s="1">
        <f t="shared" si="27"/>
        <v>0</v>
      </c>
      <c r="O52" s="1"/>
      <c r="P52" s="1">
        <v>0</v>
      </c>
      <c r="Q52" s="1">
        <v>0</v>
      </c>
      <c r="R52" s="1">
        <f t="shared" si="28"/>
        <v>0</v>
      </c>
      <c r="S52" s="1" t="s">
        <v>18</v>
      </c>
      <c r="T52" s="1">
        <v>0</v>
      </c>
      <c r="U52" s="1">
        <v>20</v>
      </c>
      <c r="V52" s="1">
        <f t="shared" si="29"/>
        <v>0</v>
      </c>
      <c r="W52" s="1" t="s">
        <v>9</v>
      </c>
      <c r="X52" s="1">
        <v>0.2</v>
      </c>
      <c r="Y52" s="1">
        <v>100</v>
      </c>
      <c r="Z52" s="1">
        <f t="shared" si="30"/>
        <v>20</v>
      </c>
      <c r="AA52" s="1" t="s">
        <v>10</v>
      </c>
      <c r="AB52" s="1">
        <v>0.5</v>
      </c>
      <c r="AC52" s="1">
        <v>0.3</v>
      </c>
      <c r="AD52" s="1">
        <v>5</v>
      </c>
      <c r="AE52" s="1">
        <f t="shared" si="31"/>
        <v>0.75</v>
      </c>
      <c r="AF52" s="1">
        <f t="shared" si="38"/>
        <v>20.75</v>
      </c>
      <c r="AG52" s="1">
        <f t="shared" si="32"/>
        <v>6.225</v>
      </c>
      <c r="AH52" s="3">
        <f t="shared" si="33"/>
        <v>26.975</v>
      </c>
      <c r="AI52" s="1">
        <f t="shared" si="34"/>
        <v>4.8555</v>
      </c>
      <c r="AJ52" s="2">
        <f t="shared" si="35"/>
        <v>31.8305</v>
      </c>
      <c r="AK52" s="1">
        <f t="shared" si="36"/>
        <v>1.55625</v>
      </c>
      <c r="AL52" s="2">
        <f t="shared" si="37"/>
        <v>21.995</v>
      </c>
      <c r="AM52">
        <f t="shared" si="23"/>
        <v>24.2775</v>
      </c>
      <c r="AN52">
        <f t="shared" si="24"/>
        <v>29.27825</v>
      </c>
      <c r="AO52" s="5">
        <v>180</v>
      </c>
      <c r="AP52">
        <v>50</v>
      </c>
      <c r="AQ52">
        <v>50</v>
      </c>
    </row>
    <row r="53" spans="1:43" ht="15">
      <c r="A53" s="1">
        <v>9</v>
      </c>
      <c r="B53" s="9" t="s">
        <v>87</v>
      </c>
      <c r="C53" s="1" t="s">
        <v>20</v>
      </c>
      <c r="D53" s="1">
        <v>0</v>
      </c>
      <c r="E53" s="1">
        <v>0</v>
      </c>
      <c r="F53" s="1">
        <f t="shared" si="25"/>
        <v>0</v>
      </c>
      <c r="G53" s="1"/>
      <c r="H53" s="1">
        <v>0</v>
      </c>
      <c r="I53" s="1">
        <v>0</v>
      </c>
      <c r="J53" s="1">
        <f t="shared" si="26"/>
        <v>0</v>
      </c>
      <c r="K53" s="1"/>
      <c r="L53" s="1">
        <v>0</v>
      </c>
      <c r="M53" s="1">
        <v>0</v>
      </c>
      <c r="N53" s="1">
        <f t="shared" si="27"/>
        <v>0</v>
      </c>
      <c r="O53" s="1"/>
      <c r="P53" s="1">
        <v>0</v>
      </c>
      <c r="Q53" s="1">
        <v>0</v>
      </c>
      <c r="R53" s="1">
        <f t="shared" si="28"/>
        <v>0</v>
      </c>
      <c r="S53" s="1" t="s">
        <v>18</v>
      </c>
      <c r="T53" s="1">
        <v>0</v>
      </c>
      <c r="U53" s="1">
        <v>20</v>
      </c>
      <c r="V53" s="1">
        <f t="shared" si="29"/>
        <v>0</v>
      </c>
      <c r="W53" s="1" t="s">
        <v>9</v>
      </c>
      <c r="X53" s="1">
        <v>0.2</v>
      </c>
      <c r="Y53" s="1">
        <v>100</v>
      </c>
      <c r="Z53" s="1">
        <f t="shared" si="30"/>
        <v>20</v>
      </c>
      <c r="AA53" s="1" t="s">
        <v>10</v>
      </c>
      <c r="AB53" s="1">
        <v>0.5</v>
      </c>
      <c r="AC53" s="1">
        <v>0.3</v>
      </c>
      <c r="AD53" s="1">
        <v>5</v>
      </c>
      <c r="AE53" s="1">
        <f t="shared" si="31"/>
        <v>0.75</v>
      </c>
      <c r="AF53" s="1">
        <f t="shared" si="38"/>
        <v>20.75</v>
      </c>
      <c r="AG53" s="1">
        <f t="shared" si="32"/>
        <v>6.225</v>
      </c>
      <c r="AH53" s="3">
        <f t="shared" si="33"/>
        <v>26.975</v>
      </c>
      <c r="AI53" s="1">
        <f t="shared" si="34"/>
        <v>4.8555</v>
      </c>
      <c r="AJ53" s="2">
        <f t="shared" si="35"/>
        <v>31.8305</v>
      </c>
      <c r="AK53" s="1">
        <f t="shared" si="36"/>
        <v>1.55625</v>
      </c>
      <c r="AL53" s="2">
        <f t="shared" si="37"/>
        <v>21.995</v>
      </c>
      <c r="AM53">
        <f t="shared" si="23"/>
        <v>24.2775</v>
      </c>
      <c r="AN53">
        <f t="shared" si="24"/>
        <v>29.27825</v>
      </c>
      <c r="AO53" s="5">
        <v>200</v>
      </c>
      <c r="AP53">
        <v>50</v>
      </c>
      <c r="AQ53">
        <v>50</v>
      </c>
    </row>
    <row r="54" spans="1:43" ht="15">
      <c r="A54" s="1">
        <v>10</v>
      </c>
      <c r="B54" s="9" t="s">
        <v>88</v>
      </c>
      <c r="C54" s="1" t="s">
        <v>20</v>
      </c>
      <c r="D54" s="1">
        <v>0</v>
      </c>
      <c r="E54" s="1">
        <v>0</v>
      </c>
      <c r="F54" s="1">
        <f t="shared" si="25"/>
        <v>0</v>
      </c>
      <c r="G54" s="1"/>
      <c r="H54" s="1">
        <v>0</v>
      </c>
      <c r="I54" s="1">
        <v>0</v>
      </c>
      <c r="J54" s="1">
        <f t="shared" si="26"/>
        <v>0</v>
      </c>
      <c r="K54" s="1"/>
      <c r="L54" s="1">
        <v>0</v>
      </c>
      <c r="M54" s="1">
        <v>0</v>
      </c>
      <c r="N54" s="1">
        <f t="shared" si="27"/>
        <v>0</v>
      </c>
      <c r="O54" s="1"/>
      <c r="P54" s="1">
        <v>0</v>
      </c>
      <c r="Q54" s="1">
        <v>0</v>
      </c>
      <c r="R54" s="1">
        <f t="shared" si="28"/>
        <v>0</v>
      </c>
      <c r="S54" s="1" t="s">
        <v>18</v>
      </c>
      <c r="T54" s="1">
        <v>0</v>
      </c>
      <c r="U54" s="1">
        <v>20</v>
      </c>
      <c r="V54" s="1">
        <f t="shared" si="29"/>
        <v>0</v>
      </c>
      <c r="W54" s="1" t="s">
        <v>9</v>
      </c>
      <c r="X54" s="1">
        <v>0.2</v>
      </c>
      <c r="Y54" s="1">
        <v>100</v>
      </c>
      <c r="Z54" s="1">
        <f t="shared" si="30"/>
        <v>20</v>
      </c>
      <c r="AA54" s="1" t="s">
        <v>10</v>
      </c>
      <c r="AB54" s="1">
        <v>0.5</v>
      </c>
      <c r="AC54" s="1">
        <v>0.3</v>
      </c>
      <c r="AD54" s="1">
        <v>5</v>
      </c>
      <c r="AE54" s="1">
        <f t="shared" si="31"/>
        <v>0.75</v>
      </c>
      <c r="AF54" s="1">
        <f t="shared" si="38"/>
        <v>20.75</v>
      </c>
      <c r="AG54" s="1">
        <f t="shared" si="32"/>
        <v>6.225</v>
      </c>
      <c r="AH54" s="3">
        <f t="shared" si="33"/>
        <v>26.975</v>
      </c>
      <c r="AI54" s="1">
        <f t="shared" si="34"/>
        <v>4.8555</v>
      </c>
      <c r="AJ54" s="2">
        <f t="shared" si="35"/>
        <v>31.8305</v>
      </c>
      <c r="AK54" s="1">
        <f t="shared" si="36"/>
        <v>1.55625</v>
      </c>
      <c r="AL54" s="2">
        <f t="shared" si="37"/>
        <v>21.995</v>
      </c>
      <c r="AM54">
        <f t="shared" si="23"/>
        <v>24.2775</v>
      </c>
      <c r="AN54">
        <f t="shared" si="24"/>
        <v>29.27825</v>
      </c>
      <c r="AO54" s="5">
        <v>320</v>
      </c>
      <c r="AP54">
        <v>50</v>
      </c>
      <c r="AQ54">
        <v>50</v>
      </c>
    </row>
    <row r="55" spans="1:43" ht="15">
      <c r="A55" s="1">
        <v>11</v>
      </c>
      <c r="B55" s="9" t="s">
        <v>89</v>
      </c>
      <c r="C55" s="1" t="s">
        <v>20</v>
      </c>
      <c r="D55" s="1">
        <v>0</v>
      </c>
      <c r="E55" s="1">
        <v>0</v>
      </c>
      <c r="F55" s="1">
        <f t="shared" si="25"/>
        <v>0</v>
      </c>
      <c r="G55" s="1"/>
      <c r="H55" s="1">
        <v>0</v>
      </c>
      <c r="I55" s="1">
        <v>0</v>
      </c>
      <c r="J55" s="1">
        <f t="shared" si="26"/>
        <v>0</v>
      </c>
      <c r="K55" s="1"/>
      <c r="L55" s="1">
        <v>0</v>
      </c>
      <c r="M55" s="1">
        <v>0</v>
      </c>
      <c r="N55" s="1">
        <f t="shared" si="27"/>
        <v>0</v>
      </c>
      <c r="O55" s="1"/>
      <c r="P55" s="1">
        <v>0</v>
      </c>
      <c r="Q55" s="1">
        <v>0</v>
      </c>
      <c r="R55" s="1">
        <f t="shared" si="28"/>
        <v>0</v>
      </c>
      <c r="S55" s="1" t="s">
        <v>18</v>
      </c>
      <c r="T55" s="1">
        <v>0</v>
      </c>
      <c r="U55" s="1">
        <v>20</v>
      </c>
      <c r="V55" s="1">
        <f t="shared" si="29"/>
        <v>0</v>
      </c>
      <c r="W55" s="1" t="s">
        <v>9</v>
      </c>
      <c r="X55" s="1">
        <v>0.5</v>
      </c>
      <c r="Y55" s="1">
        <v>100</v>
      </c>
      <c r="Z55" s="1">
        <f t="shared" si="30"/>
        <v>50</v>
      </c>
      <c r="AA55" s="1" t="s">
        <v>10</v>
      </c>
      <c r="AB55" s="1">
        <v>0.5</v>
      </c>
      <c r="AC55" s="1">
        <v>0.3</v>
      </c>
      <c r="AD55" s="1">
        <v>5</v>
      </c>
      <c r="AE55" s="1">
        <f t="shared" si="31"/>
        <v>0.75</v>
      </c>
      <c r="AF55" s="1">
        <f t="shared" si="38"/>
        <v>50.75</v>
      </c>
      <c r="AG55" s="1">
        <f t="shared" si="32"/>
        <v>15.225</v>
      </c>
      <c r="AH55" s="3">
        <f t="shared" si="33"/>
        <v>65.97500000000001</v>
      </c>
      <c r="AI55" s="1">
        <f t="shared" si="34"/>
        <v>11.8755</v>
      </c>
      <c r="AJ55" s="2">
        <f t="shared" si="35"/>
        <v>77.85050000000001</v>
      </c>
      <c r="AK55" s="1">
        <f t="shared" si="36"/>
        <v>3.80625</v>
      </c>
      <c r="AL55" s="2">
        <f t="shared" si="37"/>
        <v>53.795</v>
      </c>
      <c r="AM55">
        <f t="shared" si="23"/>
        <v>59.3775</v>
      </c>
      <c r="AN55">
        <f t="shared" si="24"/>
        <v>71.60825</v>
      </c>
      <c r="AO55" s="5">
        <v>1500</v>
      </c>
      <c r="AP55">
        <v>98</v>
      </c>
      <c r="AQ55">
        <v>90</v>
      </c>
    </row>
    <row r="56" spans="1:43" ht="15.75" thickBot="1">
      <c r="A56" s="1">
        <v>12</v>
      </c>
      <c r="B56" s="15" t="s">
        <v>90</v>
      </c>
      <c r="C56" s="1" t="s">
        <v>20</v>
      </c>
      <c r="D56" s="1">
        <v>0</v>
      </c>
      <c r="E56" s="1">
        <v>0</v>
      </c>
      <c r="F56" s="1">
        <f t="shared" si="25"/>
        <v>0</v>
      </c>
      <c r="G56" s="1"/>
      <c r="H56" s="1">
        <v>0</v>
      </c>
      <c r="I56" s="1">
        <v>0</v>
      </c>
      <c r="J56" s="1">
        <f t="shared" si="26"/>
        <v>0</v>
      </c>
      <c r="K56" s="1"/>
      <c r="L56" s="1">
        <v>0</v>
      </c>
      <c r="M56" s="1">
        <v>0</v>
      </c>
      <c r="N56" s="1">
        <f t="shared" si="27"/>
        <v>0</v>
      </c>
      <c r="O56" s="1"/>
      <c r="P56" s="1">
        <v>0</v>
      </c>
      <c r="Q56" s="1">
        <v>0</v>
      </c>
      <c r="R56" s="1">
        <f t="shared" si="28"/>
        <v>0</v>
      </c>
      <c r="S56" s="1" t="s">
        <v>18</v>
      </c>
      <c r="T56" s="1">
        <v>0</v>
      </c>
      <c r="U56" s="1">
        <v>20</v>
      </c>
      <c r="V56" s="1">
        <f t="shared" si="29"/>
        <v>0</v>
      </c>
      <c r="W56" s="1" t="s">
        <v>9</v>
      </c>
      <c r="X56" s="1">
        <v>0.5</v>
      </c>
      <c r="Y56" s="1">
        <v>100</v>
      </c>
      <c r="Z56" s="1">
        <f t="shared" si="30"/>
        <v>50</v>
      </c>
      <c r="AA56" s="1" t="s">
        <v>10</v>
      </c>
      <c r="AB56" s="1">
        <v>0.5</v>
      </c>
      <c r="AC56" s="1">
        <v>0.3</v>
      </c>
      <c r="AD56" s="1">
        <v>5</v>
      </c>
      <c r="AE56" s="1">
        <f t="shared" si="31"/>
        <v>0.75</v>
      </c>
      <c r="AF56" s="1">
        <f t="shared" si="38"/>
        <v>50.75</v>
      </c>
      <c r="AG56" s="1">
        <f t="shared" si="32"/>
        <v>15.225</v>
      </c>
      <c r="AH56" s="3">
        <f t="shared" si="33"/>
        <v>65.97500000000001</v>
      </c>
      <c r="AI56" s="1">
        <f t="shared" si="34"/>
        <v>11.8755</v>
      </c>
      <c r="AJ56" s="2">
        <f t="shared" si="35"/>
        <v>77.85050000000001</v>
      </c>
      <c r="AK56" s="1">
        <f t="shared" si="36"/>
        <v>3.80625</v>
      </c>
      <c r="AL56" s="2">
        <f t="shared" si="37"/>
        <v>53.795</v>
      </c>
      <c r="AM56">
        <f t="shared" si="23"/>
        <v>59.3775</v>
      </c>
      <c r="AN56">
        <f t="shared" si="24"/>
        <v>71.60825</v>
      </c>
      <c r="AO56" s="6">
        <v>2000</v>
      </c>
      <c r="AP56">
        <v>150</v>
      </c>
      <c r="AQ56">
        <v>150</v>
      </c>
    </row>
    <row r="57" spans="1:41" ht="15.75" thickBot="1">
      <c r="A57" s="22"/>
      <c r="B57" s="23" t="s">
        <v>103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4"/>
      <c r="AN57" s="24"/>
      <c r="AO57" s="25"/>
    </row>
    <row r="58" spans="1:43" ht="15">
      <c r="A58" s="1">
        <v>6</v>
      </c>
      <c r="B58" s="14" t="s">
        <v>91</v>
      </c>
      <c r="C58" s="1" t="s">
        <v>20</v>
      </c>
      <c r="D58" s="1">
        <v>0</v>
      </c>
      <c r="E58" s="1">
        <v>0</v>
      </c>
      <c r="F58" s="1">
        <f aca="true" t="shared" si="39" ref="F58:F64">D58*E58</f>
        <v>0</v>
      </c>
      <c r="G58" s="1"/>
      <c r="H58" s="1">
        <v>0</v>
      </c>
      <c r="I58" s="1">
        <v>0</v>
      </c>
      <c r="J58" s="1">
        <f aca="true" t="shared" si="40" ref="J58:J64">H58*I58</f>
        <v>0</v>
      </c>
      <c r="K58" s="1"/>
      <c r="L58" s="1">
        <v>0</v>
      </c>
      <c r="M58" s="1">
        <v>0</v>
      </c>
      <c r="N58" s="1">
        <f aca="true" t="shared" si="41" ref="N58:N64">L58*M58</f>
        <v>0</v>
      </c>
      <c r="O58" s="1"/>
      <c r="P58" s="1">
        <v>0</v>
      </c>
      <c r="Q58" s="1">
        <v>0</v>
      </c>
      <c r="R58" s="1">
        <f aca="true" t="shared" si="42" ref="R58:R64">P58*Q58</f>
        <v>0</v>
      </c>
      <c r="S58" s="1" t="s">
        <v>18</v>
      </c>
      <c r="T58" s="1">
        <v>0</v>
      </c>
      <c r="U58" s="1">
        <v>20</v>
      </c>
      <c r="V58" s="1">
        <f aca="true" t="shared" si="43" ref="V58:V64">T58*U58</f>
        <v>0</v>
      </c>
      <c r="W58" s="1" t="s">
        <v>9</v>
      </c>
      <c r="X58" s="1">
        <v>0.5</v>
      </c>
      <c r="Y58" s="1">
        <v>100</v>
      </c>
      <c r="Z58" s="1">
        <f aca="true" t="shared" si="44" ref="Z58:Z64">X58*Y58</f>
        <v>50</v>
      </c>
      <c r="AA58" s="1" t="s">
        <v>10</v>
      </c>
      <c r="AB58" s="1">
        <v>3</v>
      </c>
      <c r="AC58" s="1">
        <v>0.3</v>
      </c>
      <c r="AD58" s="1">
        <v>5</v>
      </c>
      <c r="AE58" s="1">
        <f aca="true" t="shared" si="45" ref="AE58:AE64">AB58*AC58*AD58</f>
        <v>4.5</v>
      </c>
      <c r="AF58" s="1">
        <f aca="true" t="shared" si="46" ref="AF58:AF64">F58+J58+N58+V58+Z58+AE58+R58</f>
        <v>54.5</v>
      </c>
      <c r="AG58" s="1">
        <f aca="true" t="shared" si="47" ref="AG58:AG64">AF58*0.3</f>
        <v>16.349999999999998</v>
      </c>
      <c r="AH58" s="3">
        <f aca="true" t="shared" si="48" ref="AH58:AH64">AF58*1.3</f>
        <v>70.85000000000001</v>
      </c>
      <c r="AI58" s="1">
        <f aca="true" t="shared" si="49" ref="AI58:AI64">AH58*0.18</f>
        <v>12.753000000000002</v>
      </c>
      <c r="AJ58" s="2">
        <f aca="true" t="shared" si="50" ref="AJ58:AJ64">AH58+AI58</f>
        <v>83.60300000000001</v>
      </c>
      <c r="AK58" s="1">
        <f aca="true" t="shared" si="51" ref="AK58:AK64">AG58*0.25</f>
        <v>4.0874999999999995</v>
      </c>
      <c r="AL58" s="2">
        <f aca="true" t="shared" si="52" ref="AL58:AL64">AF58*1.06</f>
        <v>57.77</v>
      </c>
      <c r="AM58">
        <f aca="true" t="shared" si="53" ref="AM58:AM64">AF58*0.17+AF58</f>
        <v>63.765</v>
      </c>
      <c r="AN58">
        <f aca="true" t="shared" si="54" ref="AN58:AN64">AM58*0.3+AL58</f>
        <v>76.8995</v>
      </c>
      <c r="AO58" s="4">
        <v>140</v>
      </c>
      <c r="AP58">
        <v>50</v>
      </c>
      <c r="AQ58">
        <v>50</v>
      </c>
    </row>
    <row r="59" spans="1:43" ht="15">
      <c r="A59" s="1">
        <v>7</v>
      </c>
      <c r="B59" s="9" t="s">
        <v>92</v>
      </c>
      <c r="C59" s="1" t="s">
        <v>20</v>
      </c>
      <c r="D59" s="1">
        <v>0</v>
      </c>
      <c r="E59" s="1">
        <v>0</v>
      </c>
      <c r="F59" s="1">
        <f t="shared" si="39"/>
        <v>0</v>
      </c>
      <c r="G59" s="1"/>
      <c r="H59" s="1">
        <v>0</v>
      </c>
      <c r="I59" s="1">
        <v>0</v>
      </c>
      <c r="J59" s="1">
        <f t="shared" si="40"/>
        <v>0</v>
      </c>
      <c r="K59" s="1"/>
      <c r="L59" s="1">
        <v>0</v>
      </c>
      <c r="M59" s="1">
        <v>0</v>
      </c>
      <c r="N59" s="1">
        <f t="shared" si="41"/>
        <v>0</v>
      </c>
      <c r="O59" s="1"/>
      <c r="P59" s="1">
        <v>0</v>
      </c>
      <c r="Q59" s="1">
        <v>0</v>
      </c>
      <c r="R59" s="1">
        <f t="shared" si="42"/>
        <v>0</v>
      </c>
      <c r="S59" s="1" t="s">
        <v>18</v>
      </c>
      <c r="T59" s="1">
        <v>0</v>
      </c>
      <c r="U59" s="1">
        <v>20</v>
      </c>
      <c r="V59" s="1">
        <f t="shared" si="43"/>
        <v>0</v>
      </c>
      <c r="W59" s="1" t="s">
        <v>9</v>
      </c>
      <c r="X59" s="1">
        <v>0.5</v>
      </c>
      <c r="Y59" s="1">
        <v>100</v>
      </c>
      <c r="Z59" s="1">
        <f t="shared" si="44"/>
        <v>50</v>
      </c>
      <c r="AA59" s="1" t="s">
        <v>10</v>
      </c>
      <c r="AB59" s="1">
        <v>3</v>
      </c>
      <c r="AC59" s="1">
        <v>0.3</v>
      </c>
      <c r="AD59" s="1">
        <v>5</v>
      </c>
      <c r="AE59" s="1">
        <f t="shared" si="45"/>
        <v>4.5</v>
      </c>
      <c r="AF59" s="1">
        <f t="shared" si="46"/>
        <v>54.5</v>
      </c>
      <c r="AG59" s="1">
        <f t="shared" si="47"/>
        <v>16.349999999999998</v>
      </c>
      <c r="AH59" s="3">
        <f t="shared" si="48"/>
        <v>70.85000000000001</v>
      </c>
      <c r="AI59" s="1">
        <f t="shared" si="49"/>
        <v>12.753000000000002</v>
      </c>
      <c r="AJ59" s="2">
        <f t="shared" si="50"/>
        <v>83.60300000000001</v>
      </c>
      <c r="AK59" s="1">
        <f t="shared" si="51"/>
        <v>4.0874999999999995</v>
      </c>
      <c r="AL59" s="2">
        <f t="shared" si="52"/>
        <v>57.77</v>
      </c>
      <c r="AM59">
        <f t="shared" si="53"/>
        <v>63.765</v>
      </c>
      <c r="AN59">
        <f t="shared" si="54"/>
        <v>76.8995</v>
      </c>
      <c r="AO59" s="5">
        <v>160</v>
      </c>
      <c r="AP59">
        <v>50</v>
      </c>
      <c r="AQ59">
        <v>50</v>
      </c>
    </row>
    <row r="60" spans="1:43" ht="15">
      <c r="A60" s="1">
        <v>8</v>
      </c>
      <c r="B60" s="9" t="s">
        <v>93</v>
      </c>
      <c r="C60" s="1" t="s">
        <v>20</v>
      </c>
      <c r="D60" s="1">
        <v>0</v>
      </c>
      <c r="E60" s="1">
        <v>0</v>
      </c>
      <c r="F60" s="1">
        <f t="shared" si="39"/>
        <v>0</v>
      </c>
      <c r="G60" s="1"/>
      <c r="H60" s="1">
        <v>0</v>
      </c>
      <c r="I60" s="1">
        <v>0</v>
      </c>
      <c r="J60" s="1">
        <f t="shared" si="40"/>
        <v>0</v>
      </c>
      <c r="K60" s="1"/>
      <c r="L60" s="1">
        <v>0</v>
      </c>
      <c r="M60" s="1">
        <v>0</v>
      </c>
      <c r="N60" s="1">
        <f t="shared" si="41"/>
        <v>0</v>
      </c>
      <c r="O60" s="1"/>
      <c r="P60" s="1">
        <v>0</v>
      </c>
      <c r="Q60" s="1">
        <v>0</v>
      </c>
      <c r="R60" s="1">
        <f t="shared" si="42"/>
        <v>0</v>
      </c>
      <c r="S60" s="1" t="s">
        <v>18</v>
      </c>
      <c r="T60" s="1">
        <v>0</v>
      </c>
      <c r="U60" s="1">
        <v>20</v>
      </c>
      <c r="V60" s="1">
        <f t="shared" si="43"/>
        <v>0</v>
      </c>
      <c r="W60" s="1" t="s">
        <v>9</v>
      </c>
      <c r="X60" s="1">
        <v>0.5</v>
      </c>
      <c r="Y60" s="1">
        <v>100</v>
      </c>
      <c r="Z60" s="1">
        <f t="shared" si="44"/>
        <v>50</v>
      </c>
      <c r="AA60" s="1" t="s">
        <v>10</v>
      </c>
      <c r="AB60" s="1">
        <v>3</v>
      </c>
      <c r="AC60" s="1">
        <v>0.3</v>
      </c>
      <c r="AD60" s="1">
        <v>5</v>
      </c>
      <c r="AE60" s="1">
        <f t="shared" si="45"/>
        <v>4.5</v>
      </c>
      <c r="AF60" s="1">
        <f t="shared" si="46"/>
        <v>54.5</v>
      </c>
      <c r="AG60" s="1">
        <f t="shared" si="47"/>
        <v>16.349999999999998</v>
      </c>
      <c r="AH60" s="3">
        <f t="shared" si="48"/>
        <v>70.85000000000001</v>
      </c>
      <c r="AI60" s="1">
        <f t="shared" si="49"/>
        <v>12.753000000000002</v>
      </c>
      <c r="AJ60" s="2">
        <f t="shared" si="50"/>
        <v>83.60300000000001</v>
      </c>
      <c r="AK60" s="1">
        <f t="shared" si="51"/>
        <v>4.0874999999999995</v>
      </c>
      <c r="AL60" s="2">
        <f t="shared" si="52"/>
        <v>57.77</v>
      </c>
      <c r="AM60">
        <f t="shared" si="53"/>
        <v>63.765</v>
      </c>
      <c r="AN60">
        <f t="shared" si="54"/>
        <v>76.8995</v>
      </c>
      <c r="AO60" s="5">
        <v>180</v>
      </c>
      <c r="AP60">
        <v>50</v>
      </c>
      <c r="AQ60">
        <v>50</v>
      </c>
    </row>
    <row r="61" spans="1:43" ht="15">
      <c r="A61" s="1">
        <v>9</v>
      </c>
      <c r="B61" s="9" t="s">
        <v>94</v>
      </c>
      <c r="C61" s="1" t="s">
        <v>20</v>
      </c>
      <c r="D61" s="1">
        <v>0</v>
      </c>
      <c r="E61" s="1">
        <v>0</v>
      </c>
      <c r="F61" s="1">
        <f t="shared" si="39"/>
        <v>0</v>
      </c>
      <c r="G61" s="1"/>
      <c r="H61" s="1">
        <v>0</v>
      </c>
      <c r="I61" s="1">
        <v>0</v>
      </c>
      <c r="J61" s="1">
        <f t="shared" si="40"/>
        <v>0</v>
      </c>
      <c r="K61" s="1"/>
      <c r="L61" s="1">
        <v>0</v>
      </c>
      <c r="M61" s="1">
        <v>0</v>
      </c>
      <c r="N61" s="1">
        <f t="shared" si="41"/>
        <v>0</v>
      </c>
      <c r="O61" s="1"/>
      <c r="P61" s="1">
        <v>0</v>
      </c>
      <c r="Q61" s="1">
        <v>0</v>
      </c>
      <c r="R61" s="1">
        <f t="shared" si="42"/>
        <v>0</v>
      </c>
      <c r="S61" s="1" t="s">
        <v>18</v>
      </c>
      <c r="T61" s="1">
        <v>0</v>
      </c>
      <c r="U61" s="1">
        <v>20</v>
      </c>
      <c r="V61" s="1">
        <f t="shared" si="43"/>
        <v>0</v>
      </c>
      <c r="W61" s="1" t="s">
        <v>9</v>
      </c>
      <c r="X61" s="1">
        <v>0.5</v>
      </c>
      <c r="Y61" s="1">
        <v>100</v>
      </c>
      <c r="Z61" s="1">
        <f t="shared" si="44"/>
        <v>50</v>
      </c>
      <c r="AA61" s="1" t="s">
        <v>10</v>
      </c>
      <c r="AB61" s="1">
        <v>3</v>
      </c>
      <c r="AC61" s="1">
        <v>0.3</v>
      </c>
      <c r="AD61" s="1">
        <v>5</v>
      </c>
      <c r="AE61" s="1">
        <f t="shared" si="45"/>
        <v>4.5</v>
      </c>
      <c r="AF61" s="1">
        <f t="shared" si="46"/>
        <v>54.5</v>
      </c>
      <c r="AG61" s="1">
        <f t="shared" si="47"/>
        <v>16.349999999999998</v>
      </c>
      <c r="AH61" s="3">
        <f t="shared" si="48"/>
        <v>70.85000000000001</v>
      </c>
      <c r="AI61" s="1">
        <f t="shared" si="49"/>
        <v>12.753000000000002</v>
      </c>
      <c r="AJ61" s="2">
        <f t="shared" si="50"/>
        <v>83.60300000000001</v>
      </c>
      <c r="AK61" s="1">
        <f t="shared" si="51"/>
        <v>4.0874999999999995</v>
      </c>
      <c r="AL61" s="2">
        <f t="shared" si="52"/>
        <v>57.77</v>
      </c>
      <c r="AM61">
        <f t="shared" si="53"/>
        <v>63.765</v>
      </c>
      <c r="AN61">
        <f t="shared" si="54"/>
        <v>76.8995</v>
      </c>
      <c r="AO61" s="5">
        <v>200</v>
      </c>
      <c r="AP61">
        <v>50</v>
      </c>
      <c r="AQ61">
        <v>50</v>
      </c>
    </row>
    <row r="62" spans="1:43" ht="15">
      <c r="A62" s="1">
        <v>10</v>
      </c>
      <c r="B62" s="9" t="s">
        <v>95</v>
      </c>
      <c r="C62" s="1" t="s">
        <v>20</v>
      </c>
      <c r="D62" s="1">
        <v>0</v>
      </c>
      <c r="E62" s="1">
        <v>0</v>
      </c>
      <c r="F62" s="1">
        <f t="shared" si="39"/>
        <v>0</v>
      </c>
      <c r="G62" s="1"/>
      <c r="H62" s="1">
        <v>0</v>
      </c>
      <c r="I62" s="1">
        <v>0</v>
      </c>
      <c r="J62" s="1">
        <f t="shared" si="40"/>
        <v>0</v>
      </c>
      <c r="K62" s="1"/>
      <c r="L62" s="1">
        <v>0</v>
      </c>
      <c r="M62" s="1">
        <v>0</v>
      </c>
      <c r="N62" s="1">
        <f t="shared" si="41"/>
        <v>0</v>
      </c>
      <c r="O62" s="1"/>
      <c r="P62" s="1">
        <v>0</v>
      </c>
      <c r="Q62" s="1">
        <v>0</v>
      </c>
      <c r="R62" s="1">
        <f t="shared" si="42"/>
        <v>0</v>
      </c>
      <c r="S62" s="1" t="s">
        <v>18</v>
      </c>
      <c r="T62" s="1">
        <v>0</v>
      </c>
      <c r="U62" s="1">
        <v>20</v>
      </c>
      <c r="V62" s="1">
        <f t="shared" si="43"/>
        <v>0</v>
      </c>
      <c r="W62" s="1" t="s">
        <v>9</v>
      </c>
      <c r="X62" s="1">
        <v>1</v>
      </c>
      <c r="Y62" s="1">
        <v>100</v>
      </c>
      <c r="Z62" s="1">
        <f t="shared" si="44"/>
        <v>100</v>
      </c>
      <c r="AA62" s="1" t="s">
        <v>10</v>
      </c>
      <c r="AB62" s="1">
        <v>3</v>
      </c>
      <c r="AC62" s="1">
        <v>0.3</v>
      </c>
      <c r="AD62" s="1">
        <v>5</v>
      </c>
      <c r="AE62" s="1">
        <f t="shared" si="45"/>
        <v>4.5</v>
      </c>
      <c r="AF62" s="1">
        <f t="shared" si="46"/>
        <v>104.5</v>
      </c>
      <c r="AG62" s="1">
        <f t="shared" si="47"/>
        <v>31.349999999999998</v>
      </c>
      <c r="AH62" s="3">
        <f t="shared" si="48"/>
        <v>135.85</v>
      </c>
      <c r="AI62" s="1">
        <f t="shared" si="49"/>
        <v>24.453</v>
      </c>
      <c r="AJ62" s="2">
        <f t="shared" si="50"/>
        <v>160.303</v>
      </c>
      <c r="AK62" s="1">
        <f t="shared" si="51"/>
        <v>7.8374999999999995</v>
      </c>
      <c r="AL62" s="2">
        <f t="shared" si="52"/>
        <v>110.77000000000001</v>
      </c>
      <c r="AM62">
        <f t="shared" si="53"/>
        <v>122.265</v>
      </c>
      <c r="AN62">
        <f t="shared" si="54"/>
        <v>147.4495</v>
      </c>
      <c r="AO62" s="5">
        <v>320</v>
      </c>
      <c r="AP62">
        <v>50</v>
      </c>
      <c r="AQ62">
        <v>50</v>
      </c>
    </row>
    <row r="63" spans="1:43" ht="15">
      <c r="A63" s="1">
        <v>11</v>
      </c>
      <c r="B63" s="9" t="s">
        <v>96</v>
      </c>
      <c r="C63" s="1" t="s">
        <v>20</v>
      </c>
      <c r="D63" s="1">
        <v>0</v>
      </c>
      <c r="E63" s="1">
        <v>0</v>
      </c>
      <c r="F63" s="1">
        <f t="shared" si="39"/>
        <v>0</v>
      </c>
      <c r="G63" s="1"/>
      <c r="H63" s="1">
        <v>0</v>
      </c>
      <c r="I63" s="1">
        <v>0</v>
      </c>
      <c r="J63" s="1">
        <f t="shared" si="40"/>
        <v>0</v>
      </c>
      <c r="K63" s="1"/>
      <c r="L63" s="1">
        <v>0</v>
      </c>
      <c r="M63" s="1">
        <v>0</v>
      </c>
      <c r="N63" s="1">
        <f t="shared" si="41"/>
        <v>0</v>
      </c>
      <c r="O63" s="1"/>
      <c r="P63" s="1">
        <v>0</v>
      </c>
      <c r="Q63" s="1">
        <v>0</v>
      </c>
      <c r="R63" s="1">
        <f t="shared" si="42"/>
        <v>0</v>
      </c>
      <c r="S63" s="1" t="s">
        <v>18</v>
      </c>
      <c r="T63" s="1">
        <v>0</v>
      </c>
      <c r="U63" s="1">
        <v>20</v>
      </c>
      <c r="V63" s="1">
        <f t="shared" si="43"/>
        <v>0</v>
      </c>
      <c r="W63" s="1" t="s">
        <v>9</v>
      </c>
      <c r="X63" s="1">
        <v>1</v>
      </c>
      <c r="Y63" s="1">
        <v>100</v>
      </c>
      <c r="Z63" s="1">
        <f t="shared" si="44"/>
        <v>100</v>
      </c>
      <c r="AA63" s="1" t="s">
        <v>10</v>
      </c>
      <c r="AB63" s="1">
        <v>3</v>
      </c>
      <c r="AC63" s="1">
        <v>0.3</v>
      </c>
      <c r="AD63" s="1">
        <v>5</v>
      </c>
      <c r="AE63" s="1">
        <f t="shared" si="45"/>
        <v>4.5</v>
      </c>
      <c r="AF63" s="1">
        <f t="shared" si="46"/>
        <v>104.5</v>
      </c>
      <c r="AG63" s="1">
        <f t="shared" si="47"/>
        <v>31.349999999999998</v>
      </c>
      <c r="AH63" s="3">
        <f t="shared" si="48"/>
        <v>135.85</v>
      </c>
      <c r="AI63" s="1">
        <f t="shared" si="49"/>
        <v>24.453</v>
      </c>
      <c r="AJ63" s="2">
        <f t="shared" si="50"/>
        <v>160.303</v>
      </c>
      <c r="AK63" s="1">
        <f t="shared" si="51"/>
        <v>7.8374999999999995</v>
      </c>
      <c r="AL63" s="2">
        <f t="shared" si="52"/>
        <v>110.77000000000001</v>
      </c>
      <c r="AM63">
        <f t="shared" si="53"/>
        <v>122.265</v>
      </c>
      <c r="AN63">
        <f t="shared" si="54"/>
        <v>147.4495</v>
      </c>
      <c r="AO63" s="5">
        <v>1500</v>
      </c>
      <c r="AP63">
        <v>98</v>
      </c>
      <c r="AQ63">
        <v>98</v>
      </c>
    </row>
    <row r="64" spans="1:43" ht="15.75" thickBot="1">
      <c r="A64" s="1">
        <v>12</v>
      </c>
      <c r="B64" s="15" t="s">
        <v>97</v>
      </c>
      <c r="C64" s="1" t="s">
        <v>20</v>
      </c>
      <c r="D64" s="1">
        <v>0</v>
      </c>
      <c r="E64" s="1">
        <v>0</v>
      </c>
      <c r="F64" s="1">
        <f t="shared" si="39"/>
        <v>0</v>
      </c>
      <c r="G64" s="1"/>
      <c r="H64" s="1">
        <v>0</v>
      </c>
      <c r="I64" s="1">
        <v>0</v>
      </c>
      <c r="J64" s="1">
        <f t="shared" si="40"/>
        <v>0</v>
      </c>
      <c r="K64" s="1"/>
      <c r="L64" s="1">
        <v>0</v>
      </c>
      <c r="M64" s="1">
        <v>0</v>
      </c>
      <c r="N64" s="1">
        <f t="shared" si="41"/>
        <v>0</v>
      </c>
      <c r="O64" s="1"/>
      <c r="P64" s="1">
        <v>0</v>
      </c>
      <c r="Q64" s="1">
        <v>0</v>
      </c>
      <c r="R64" s="1">
        <f t="shared" si="42"/>
        <v>0</v>
      </c>
      <c r="S64" s="1" t="s">
        <v>18</v>
      </c>
      <c r="T64" s="1">
        <v>0</v>
      </c>
      <c r="U64" s="1">
        <v>20</v>
      </c>
      <c r="V64" s="1">
        <f t="shared" si="43"/>
        <v>0</v>
      </c>
      <c r="W64" s="1" t="s">
        <v>9</v>
      </c>
      <c r="X64" s="1">
        <v>1</v>
      </c>
      <c r="Y64" s="1">
        <v>100</v>
      </c>
      <c r="Z64" s="1">
        <f t="shared" si="44"/>
        <v>100</v>
      </c>
      <c r="AA64" s="1" t="s">
        <v>10</v>
      </c>
      <c r="AB64" s="1">
        <v>3</v>
      </c>
      <c r="AC64" s="1">
        <v>0.3</v>
      </c>
      <c r="AD64" s="1">
        <v>5</v>
      </c>
      <c r="AE64" s="1">
        <f t="shared" si="45"/>
        <v>4.5</v>
      </c>
      <c r="AF64" s="1">
        <f t="shared" si="46"/>
        <v>104.5</v>
      </c>
      <c r="AG64" s="1">
        <f t="shared" si="47"/>
        <v>31.349999999999998</v>
      </c>
      <c r="AH64" s="3">
        <f t="shared" si="48"/>
        <v>135.85</v>
      </c>
      <c r="AI64" s="1">
        <f t="shared" si="49"/>
        <v>24.453</v>
      </c>
      <c r="AJ64" s="2">
        <f t="shared" si="50"/>
        <v>160.303</v>
      </c>
      <c r="AK64" s="1">
        <f t="shared" si="51"/>
        <v>7.8374999999999995</v>
      </c>
      <c r="AL64" s="2">
        <f t="shared" si="52"/>
        <v>110.77000000000001</v>
      </c>
      <c r="AM64">
        <f t="shared" si="53"/>
        <v>122.265</v>
      </c>
      <c r="AN64">
        <f t="shared" si="54"/>
        <v>147.4495</v>
      </c>
      <c r="AO64" s="6">
        <v>2000</v>
      </c>
      <c r="AP64">
        <v>150</v>
      </c>
      <c r="AQ64">
        <v>150</v>
      </c>
    </row>
    <row r="65" spans="1:41" ht="15">
      <c r="A65" s="1"/>
      <c r="B65" s="3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3"/>
      <c r="AI65" s="1"/>
      <c r="AJ65" s="2"/>
      <c r="AK65" s="1"/>
      <c r="AL65" s="2"/>
      <c r="AO65" s="26"/>
    </row>
    <row r="66" spans="1:41" ht="15">
      <c r="A66" s="1"/>
      <c r="B66" s="3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3"/>
      <c r="AI66" s="1"/>
      <c r="AJ66" s="2"/>
      <c r="AK66" s="1"/>
      <c r="AL66" s="2"/>
      <c r="AO66" s="26"/>
    </row>
    <row r="67" spans="1:41" ht="15">
      <c r="A67" s="1"/>
      <c r="B67" s="3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3"/>
      <c r="AI67" s="1"/>
      <c r="AJ67" s="2"/>
      <c r="AK67" s="1"/>
      <c r="AL67" s="2"/>
      <c r="AO67" s="26"/>
    </row>
    <row r="68" spans="1:41" ht="15">
      <c r="A68" s="1"/>
      <c r="B68" s="3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3"/>
      <c r="AI68" s="1"/>
      <c r="AJ68" s="2"/>
      <c r="AK68" s="1"/>
      <c r="AL68" s="2"/>
      <c r="AO68" s="26"/>
    </row>
    <row r="69" spans="1:41" ht="15">
      <c r="A69" s="1"/>
      <c r="B69" s="3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3"/>
      <c r="AI69" s="1"/>
      <c r="AJ69" s="2"/>
      <c r="AK69" s="1"/>
      <c r="AL69" s="2"/>
      <c r="AO69" s="26"/>
    </row>
    <row r="70" spans="1:41" ht="15">
      <c r="A70" s="1"/>
      <c r="B70" s="3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3"/>
      <c r="AI70" s="1"/>
      <c r="AJ70" s="2"/>
      <c r="AK70" s="1"/>
      <c r="AL70" s="2"/>
      <c r="AO70" s="26"/>
    </row>
    <row r="71" spans="1:41" ht="15">
      <c r="A71" s="1"/>
      <c r="B71" s="3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3"/>
      <c r="AI71" s="1"/>
      <c r="AJ71" s="2"/>
      <c r="AK71" s="1"/>
      <c r="AL71" s="2"/>
      <c r="AO71" s="26"/>
    </row>
    <row r="72" spans="1:41" ht="15">
      <c r="A72" s="1"/>
      <c r="B72" s="3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3"/>
      <c r="AI72" s="1"/>
      <c r="AJ72" s="2"/>
      <c r="AK72" s="1"/>
      <c r="AL72" s="2"/>
      <c r="AO72" s="26"/>
    </row>
    <row r="73" spans="1:41" ht="15">
      <c r="A73" s="1"/>
      <c r="B73" s="3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3"/>
      <c r="AI73" s="1"/>
      <c r="AJ73" s="2"/>
      <c r="AK73" s="1"/>
      <c r="AL73" s="2"/>
      <c r="AO73" s="26"/>
    </row>
    <row r="74" spans="1:41" ht="15">
      <c r="A74" s="1"/>
      <c r="B74" s="3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3"/>
      <c r="AI74" s="1"/>
      <c r="AJ74" s="2"/>
      <c r="AK74" s="1"/>
      <c r="AL74" s="2"/>
      <c r="AO74" s="26"/>
    </row>
    <row r="75" spans="1:41" ht="15">
      <c r="A75" s="1"/>
      <c r="B75" s="3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3"/>
      <c r="AI75" s="1"/>
      <c r="AJ75" s="2"/>
      <c r="AK75" s="1"/>
      <c r="AL75" s="2"/>
      <c r="AO75" s="26"/>
    </row>
    <row r="76" spans="1:41" ht="15">
      <c r="A76" s="1"/>
      <c r="B76" s="3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3"/>
      <c r="AI76" s="1"/>
      <c r="AJ76" s="2"/>
      <c r="AK76" s="1"/>
      <c r="AL76" s="2"/>
      <c r="AO76" s="26"/>
    </row>
    <row r="77" spans="1:41" ht="15">
      <c r="A77" s="1"/>
      <c r="B77" s="3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3"/>
      <c r="AI77" s="1"/>
      <c r="AJ77" s="2"/>
      <c r="AK77" s="1"/>
      <c r="AL77" s="2"/>
      <c r="AO77" s="26"/>
    </row>
    <row r="78" spans="1:41" ht="15">
      <c r="A78" s="1"/>
      <c r="B78" s="3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3"/>
      <c r="AI78" s="1"/>
      <c r="AJ78" s="2"/>
      <c r="AK78" s="1"/>
      <c r="AL78" s="2"/>
      <c r="AO78" s="26"/>
    </row>
    <row r="79" spans="1:41" ht="15">
      <c r="A79" s="1"/>
      <c r="B79" s="3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3"/>
      <c r="AI79" s="1"/>
      <c r="AJ79" s="2"/>
      <c r="AK79" s="1"/>
      <c r="AL79" s="2"/>
      <c r="AO79" s="26"/>
    </row>
    <row r="80" spans="1:41" ht="15">
      <c r="A80" s="1"/>
      <c r="B80" s="3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3"/>
      <c r="AI80" s="1"/>
      <c r="AJ80" s="2"/>
      <c r="AK80" s="1"/>
      <c r="AL80" s="2"/>
      <c r="AO80" s="26"/>
    </row>
    <row r="81" spans="1:41" ht="15">
      <c r="A81" s="1"/>
      <c r="B81" s="3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3"/>
      <c r="AI81" s="1"/>
      <c r="AJ81" s="2"/>
      <c r="AK81" s="1"/>
      <c r="AL81" s="2"/>
      <c r="AO81" s="26"/>
    </row>
    <row r="82" spans="1:4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>
        <f aca="true" t="shared" si="55" ref="AM82:AM97">AF82*0.17+AF82</f>
        <v>0</v>
      </c>
      <c r="AN82">
        <f aca="true" t="shared" si="56" ref="AN82:AN97">AM82*0.3+AL82</f>
        <v>0</v>
      </c>
      <c r="AO82" s="24"/>
    </row>
    <row r="83" spans="1:41" ht="15">
      <c r="A83" s="1">
        <v>17</v>
      </c>
      <c r="B83" s="1" t="s">
        <v>26</v>
      </c>
      <c r="C83" s="1"/>
      <c r="D83" s="1">
        <v>0</v>
      </c>
      <c r="E83" s="1">
        <v>0</v>
      </c>
      <c r="F83" s="1">
        <f>D83*E83</f>
        <v>0</v>
      </c>
      <c r="G83" s="1"/>
      <c r="H83" s="1">
        <v>0</v>
      </c>
      <c r="I83" s="1">
        <v>0</v>
      </c>
      <c r="J83" s="1">
        <f>H83*I83</f>
        <v>0</v>
      </c>
      <c r="K83" s="1"/>
      <c r="L83" s="1">
        <v>0</v>
      </c>
      <c r="M83" s="1">
        <v>0</v>
      </c>
      <c r="N83" s="1">
        <f>L83*M83</f>
        <v>0</v>
      </c>
      <c r="O83" s="1"/>
      <c r="P83" s="1">
        <v>0</v>
      </c>
      <c r="Q83" s="1">
        <v>0</v>
      </c>
      <c r="R83" s="1">
        <f>P83*Q83</f>
        <v>0</v>
      </c>
      <c r="S83" s="1" t="s">
        <v>18</v>
      </c>
      <c r="T83" s="1">
        <v>0</v>
      </c>
      <c r="U83" s="1">
        <v>0</v>
      </c>
      <c r="V83" s="1">
        <f>T83*U83</f>
        <v>0</v>
      </c>
      <c r="W83" s="1" t="s">
        <v>9</v>
      </c>
      <c r="X83" s="1">
        <v>0.1</v>
      </c>
      <c r="Y83" s="1">
        <v>71</v>
      </c>
      <c r="Z83" s="1">
        <f>X83*Y83</f>
        <v>7.1000000000000005</v>
      </c>
      <c r="AA83" s="1" t="s">
        <v>10</v>
      </c>
      <c r="AB83" s="1">
        <v>0</v>
      </c>
      <c r="AC83" s="1">
        <v>0.3</v>
      </c>
      <c r="AD83" s="1">
        <v>5</v>
      </c>
      <c r="AE83" s="1">
        <f>AB83*AC83*AD83</f>
        <v>0</v>
      </c>
      <c r="AF83" s="1">
        <f>F83+J83+N83+V83+Z83+AE83+R83</f>
        <v>7.1000000000000005</v>
      </c>
      <c r="AG83" s="1">
        <f>AF83*0.3</f>
        <v>2.13</v>
      </c>
      <c r="AH83" s="3">
        <f>AF83*1.3</f>
        <v>9.23</v>
      </c>
      <c r="AI83" s="1">
        <f>AH83*0.18</f>
        <v>1.6614</v>
      </c>
      <c r="AJ83" s="2">
        <f>AH83+AI83</f>
        <v>10.8914</v>
      </c>
      <c r="AK83" s="1">
        <f>AG83*0.25</f>
        <v>0.5325</v>
      </c>
      <c r="AL83" s="2">
        <f>AF83*1.06</f>
        <v>7.526000000000001</v>
      </c>
      <c r="AM83">
        <f t="shared" si="55"/>
        <v>8.307</v>
      </c>
      <c r="AN83">
        <f t="shared" si="56"/>
        <v>10.0181</v>
      </c>
      <c r="AO83" s="26">
        <v>50</v>
      </c>
    </row>
    <row r="84" spans="1:41" ht="15">
      <c r="A84" s="1">
        <v>18</v>
      </c>
      <c r="B84" s="1" t="s">
        <v>101</v>
      </c>
      <c r="C84" s="1"/>
      <c r="D84" s="1">
        <v>0</v>
      </c>
      <c r="E84" s="1">
        <v>0</v>
      </c>
      <c r="F84" s="1">
        <f>D84*E84</f>
        <v>0</v>
      </c>
      <c r="G84" s="1"/>
      <c r="H84" s="1">
        <v>0</v>
      </c>
      <c r="I84" s="1">
        <v>0</v>
      </c>
      <c r="J84" s="1">
        <f>H84*I84</f>
        <v>0</v>
      </c>
      <c r="K84" s="1"/>
      <c r="L84" s="1">
        <v>0</v>
      </c>
      <c r="M84" s="1">
        <v>0</v>
      </c>
      <c r="N84" s="1">
        <f>L84*M84</f>
        <v>0</v>
      </c>
      <c r="O84" s="1"/>
      <c r="P84" s="1">
        <v>0</v>
      </c>
      <c r="Q84" s="1">
        <v>0</v>
      </c>
      <c r="R84" s="1">
        <f>P84*Q84</f>
        <v>0</v>
      </c>
      <c r="S84" s="1" t="s">
        <v>18</v>
      </c>
      <c r="T84" s="1">
        <v>0</v>
      </c>
      <c r="U84" s="1">
        <v>0</v>
      </c>
      <c r="V84" s="1">
        <f>T84*U84</f>
        <v>0</v>
      </c>
      <c r="W84" s="1" t="s">
        <v>9</v>
      </c>
      <c r="X84" s="1">
        <v>0.2</v>
      </c>
      <c r="Y84" s="1">
        <v>71</v>
      </c>
      <c r="Z84" s="1">
        <f>X84*Y84</f>
        <v>14.200000000000001</v>
      </c>
      <c r="AA84" s="1" t="s">
        <v>10</v>
      </c>
      <c r="AB84" s="1">
        <v>0</v>
      </c>
      <c r="AC84" s="1">
        <v>0.3</v>
      </c>
      <c r="AD84" s="1">
        <v>5</v>
      </c>
      <c r="AE84" s="1">
        <f>AB84*AC84*AD84</f>
        <v>0</v>
      </c>
      <c r="AF84" s="1">
        <f>F84+J84+N84+V84+Z84+AE84+R84</f>
        <v>14.200000000000001</v>
      </c>
      <c r="AG84" s="1">
        <f>AF84*0.3</f>
        <v>4.26</v>
      </c>
      <c r="AH84" s="3">
        <f>AF84*1.3</f>
        <v>18.46</v>
      </c>
      <c r="AI84" s="1">
        <f>AH84*0.18</f>
        <v>3.3228</v>
      </c>
      <c r="AJ84" s="2">
        <f>AH84+AI84</f>
        <v>21.7828</v>
      </c>
      <c r="AK84" s="1">
        <f>AG84*0.25</f>
        <v>1.065</v>
      </c>
      <c r="AL84" s="2">
        <f>AF84*1.06</f>
        <v>15.052000000000001</v>
      </c>
      <c r="AM84">
        <f t="shared" si="55"/>
        <v>16.614</v>
      </c>
      <c r="AN84">
        <f t="shared" si="56"/>
        <v>20.0362</v>
      </c>
      <c r="AO84" s="26">
        <v>50</v>
      </c>
    </row>
    <row r="85" spans="1:41" ht="15">
      <c r="A85" s="1">
        <v>19</v>
      </c>
      <c r="B85" s="1" t="s">
        <v>27</v>
      </c>
      <c r="C85" s="1"/>
      <c r="D85" s="1">
        <v>0</v>
      </c>
      <c r="E85" s="1">
        <v>0</v>
      </c>
      <c r="F85" s="1">
        <f>D85*E85</f>
        <v>0</v>
      </c>
      <c r="G85" s="1"/>
      <c r="H85" s="1">
        <v>0</v>
      </c>
      <c r="I85" s="1">
        <v>0</v>
      </c>
      <c r="J85" s="1">
        <f>H85*I85</f>
        <v>0</v>
      </c>
      <c r="K85" s="1"/>
      <c r="L85" s="1">
        <v>0</v>
      </c>
      <c r="M85" s="1">
        <v>0</v>
      </c>
      <c r="N85" s="1">
        <f>L85*M85</f>
        <v>0</v>
      </c>
      <c r="O85" s="1"/>
      <c r="P85" s="1">
        <v>0</v>
      </c>
      <c r="Q85" s="1">
        <v>0</v>
      </c>
      <c r="R85" s="1">
        <f>P85*Q85</f>
        <v>0</v>
      </c>
      <c r="S85" s="1" t="s">
        <v>18</v>
      </c>
      <c r="T85" s="1">
        <v>0</v>
      </c>
      <c r="U85" s="1">
        <v>0</v>
      </c>
      <c r="V85" s="1">
        <f>T85*U85</f>
        <v>0</v>
      </c>
      <c r="W85" s="1" t="s">
        <v>9</v>
      </c>
      <c r="X85" s="1">
        <v>0.5</v>
      </c>
      <c r="Y85" s="1">
        <v>71</v>
      </c>
      <c r="Z85" s="1">
        <f>X85*Y85</f>
        <v>35.5</v>
      </c>
      <c r="AA85" s="1" t="s">
        <v>10</v>
      </c>
      <c r="AB85" s="1">
        <v>0</v>
      </c>
      <c r="AC85" s="1">
        <v>0.3</v>
      </c>
      <c r="AD85" s="1">
        <v>5</v>
      </c>
      <c r="AE85" s="1">
        <f>AB85*AC85*AD85</f>
        <v>0</v>
      </c>
      <c r="AF85" s="1">
        <f>F85+J85+N85+V85+Z85+AE85+R85</f>
        <v>35.5</v>
      </c>
      <c r="AG85" s="1">
        <f>AF85*0.3</f>
        <v>10.65</v>
      </c>
      <c r="AH85" s="3">
        <f>AF85*1.3</f>
        <v>46.15</v>
      </c>
      <c r="AI85" s="1">
        <f>AH85*0.18</f>
        <v>8.306999999999999</v>
      </c>
      <c r="AJ85" s="2">
        <f>AH85+AI85</f>
        <v>54.456999999999994</v>
      </c>
      <c r="AK85" s="1">
        <f>AG85*0.25</f>
        <v>2.6625</v>
      </c>
      <c r="AL85" s="2">
        <f>AF85*1.06</f>
        <v>37.63</v>
      </c>
      <c r="AM85">
        <f t="shared" si="55"/>
        <v>41.535</v>
      </c>
      <c r="AN85">
        <f t="shared" si="56"/>
        <v>50.0905</v>
      </c>
      <c r="AO85" s="26">
        <v>70</v>
      </c>
    </row>
    <row r="86" spans="1:4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>
        <f t="shared" si="55"/>
        <v>0</v>
      </c>
      <c r="AN86">
        <f t="shared" si="56"/>
        <v>0</v>
      </c>
      <c r="AO86" s="17"/>
    </row>
    <row r="87" spans="1:40" ht="15">
      <c r="A87" s="1">
        <v>20</v>
      </c>
      <c r="B87" s="1" t="s">
        <v>28</v>
      </c>
      <c r="C87" s="1" t="s">
        <v>29</v>
      </c>
      <c r="D87" s="1">
        <v>1</v>
      </c>
      <c r="E87" s="1">
        <v>20</v>
      </c>
      <c r="F87" s="1">
        <f>D87*E87</f>
        <v>20</v>
      </c>
      <c r="G87" s="1"/>
      <c r="H87" s="1">
        <v>0</v>
      </c>
      <c r="I87" s="1">
        <v>0</v>
      </c>
      <c r="J87" s="1">
        <f>H87*I87</f>
        <v>0</v>
      </c>
      <c r="K87" s="1"/>
      <c r="L87" s="1">
        <v>0</v>
      </c>
      <c r="M87" s="1">
        <v>0</v>
      </c>
      <c r="N87" s="1">
        <f>L87*M87</f>
        <v>0</v>
      </c>
      <c r="O87" s="1"/>
      <c r="P87" s="1">
        <v>0</v>
      </c>
      <c r="Q87" s="1">
        <v>0</v>
      </c>
      <c r="R87" s="1">
        <f>P87*Q87</f>
        <v>0</v>
      </c>
      <c r="S87" s="1" t="s">
        <v>18</v>
      </c>
      <c r="T87" s="1">
        <v>1</v>
      </c>
      <c r="U87" s="1">
        <v>20</v>
      </c>
      <c r="V87" s="1">
        <f>U87*T87</f>
        <v>20</v>
      </c>
      <c r="W87" s="1" t="s">
        <v>9</v>
      </c>
      <c r="X87" s="1">
        <v>1</v>
      </c>
      <c r="Y87" s="1">
        <v>71</v>
      </c>
      <c r="Z87" s="1">
        <f>X87*Y87</f>
        <v>71</v>
      </c>
      <c r="AA87" s="1" t="s">
        <v>10</v>
      </c>
      <c r="AB87" s="1">
        <v>3</v>
      </c>
      <c r="AC87" s="1">
        <v>0.3</v>
      </c>
      <c r="AD87" s="1">
        <v>5</v>
      </c>
      <c r="AE87" s="1">
        <f>AB87*AC87*AD87</f>
        <v>4.5</v>
      </c>
      <c r="AF87" s="1">
        <f>F87+J87+N87+V87+Z87+AE87+R87</f>
        <v>115.5</v>
      </c>
      <c r="AG87" s="1">
        <f>AF87*0.3</f>
        <v>34.65</v>
      </c>
      <c r="AH87" s="3">
        <f>AF87*1.3</f>
        <v>150.15</v>
      </c>
      <c r="AI87" s="1">
        <f>AH87*0.18</f>
        <v>27.027</v>
      </c>
      <c r="AJ87" s="2">
        <f>AH87+AI87</f>
        <v>177.17700000000002</v>
      </c>
      <c r="AK87" s="1">
        <f>AG87*0.25</f>
        <v>8.6625</v>
      </c>
      <c r="AL87" s="2">
        <f>AF87*1.06</f>
        <v>122.43</v>
      </c>
      <c r="AM87">
        <f t="shared" si="55"/>
        <v>135.135</v>
      </c>
      <c r="AN87">
        <f t="shared" si="56"/>
        <v>162.97050000000002</v>
      </c>
    </row>
    <row r="88" spans="1:40" ht="15">
      <c r="A88" s="1">
        <v>21</v>
      </c>
      <c r="B88" s="1" t="s">
        <v>31</v>
      </c>
      <c r="C88" s="1" t="s">
        <v>30</v>
      </c>
      <c r="D88" s="1">
        <v>1</v>
      </c>
      <c r="E88" s="1">
        <v>41</v>
      </c>
      <c r="F88" s="1">
        <f>D88*E88</f>
        <v>41</v>
      </c>
      <c r="G88" s="1"/>
      <c r="H88" s="1">
        <v>0</v>
      </c>
      <c r="I88" s="1">
        <v>0</v>
      </c>
      <c r="J88" s="1">
        <f>H88*I88</f>
        <v>0</v>
      </c>
      <c r="K88" s="1"/>
      <c r="L88" s="1">
        <v>0</v>
      </c>
      <c r="M88" s="1">
        <v>0</v>
      </c>
      <c r="N88" s="1">
        <f>L88*M88</f>
        <v>0</v>
      </c>
      <c r="O88" s="1"/>
      <c r="P88" s="1">
        <v>0</v>
      </c>
      <c r="Q88" s="1">
        <v>0</v>
      </c>
      <c r="R88" s="1">
        <f>P88*Q88</f>
        <v>0</v>
      </c>
      <c r="S88" s="1" t="s">
        <v>18</v>
      </c>
      <c r="T88" s="1">
        <v>1</v>
      </c>
      <c r="U88" s="1">
        <v>20</v>
      </c>
      <c r="V88" s="1">
        <f>T88*U88</f>
        <v>20</v>
      </c>
      <c r="W88" s="1" t="s">
        <v>9</v>
      </c>
      <c r="X88" s="1">
        <v>0.5</v>
      </c>
      <c r="Y88" s="1">
        <v>71</v>
      </c>
      <c r="Z88" s="1">
        <f>X88*Y88</f>
        <v>35.5</v>
      </c>
      <c r="AA88" s="1" t="s">
        <v>10</v>
      </c>
      <c r="AB88" s="1">
        <v>3</v>
      </c>
      <c r="AC88" s="1">
        <v>0.3</v>
      </c>
      <c r="AD88" s="1">
        <v>5</v>
      </c>
      <c r="AE88" s="1">
        <f>AB88*AC88*AD88</f>
        <v>4.5</v>
      </c>
      <c r="AF88" s="1">
        <f>F88+J88+N88+V88+Z88+AE88+R88</f>
        <v>101</v>
      </c>
      <c r="AG88" s="1">
        <f>AF88*0.3</f>
        <v>30.299999999999997</v>
      </c>
      <c r="AH88" s="3">
        <f>AF88*1.3</f>
        <v>131.3</v>
      </c>
      <c r="AI88" s="1">
        <f>AH88*0.18</f>
        <v>23.634</v>
      </c>
      <c r="AJ88" s="2">
        <f>AH88+AI88</f>
        <v>154.93400000000003</v>
      </c>
      <c r="AK88" s="1">
        <f>AG88*0.25</f>
        <v>7.574999999999999</v>
      </c>
      <c r="AL88" s="2">
        <f>AF88*1.06</f>
        <v>107.06</v>
      </c>
      <c r="AM88">
        <f t="shared" si="55"/>
        <v>118.17</v>
      </c>
      <c r="AN88">
        <f t="shared" si="56"/>
        <v>142.511</v>
      </c>
    </row>
    <row r="89" spans="1:40" ht="15">
      <c r="A89" s="1">
        <v>22</v>
      </c>
      <c r="B89" s="1" t="s">
        <v>32</v>
      </c>
      <c r="C89" s="1" t="s">
        <v>30</v>
      </c>
      <c r="D89" s="1">
        <v>1</v>
      </c>
      <c r="E89" s="1">
        <v>45</v>
      </c>
      <c r="F89" s="1">
        <f>D89*E89</f>
        <v>45</v>
      </c>
      <c r="G89" s="1"/>
      <c r="H89" s="1">
        <v>0</v>
      </c>
      <c r="I89" s="1">
        <v>0</v>
      </c>
      <c r="J89" s="1">
        <f>H89*I89</f>
        <v>0</v>
      </c>
      <c r="K89" s="1"/>
      <c r="L89" s="1">
        <v>0</v>
      </c>
      <c r="M89" s="1">
        <v>0</v>
      </c>
      <c r="N89" s="1">
        <f>L89*M89</f>
        <v>0</v>
      </c>
      <c r="O89" s="1"/>
      <c r="P89" s="1">
        <v>0</v>
      </c>
      <c r="Q89" s="1">
        <v>0</v>
      </c>
      <c r="R89" s="1">
        <f>P89*Q89</f>
        <v>0</v>
      </c>
      <c r="S89" s="1" t="s">
        <v>18</v>
      </c>
      <c r="T89" s="1">
        <v>1</v>
      </c>
      <c r="U89" s="1">
        <v>20</v>
      </c>
      <c r="V89" s="1">
        <f>T89*U89</f>
        <v>20</v>
      </c>
      <c r="W89" s="1" t="s">
        <v>9</v>
      </c>
      <c r="X89" s="1">
        <v>0.5</v>
      </c>
      <c r="Y89" s="1">
        <v>71</v>
      </c>
      <c r="Z89" s="1">
        <f>X89*Y89</f>
        <v>35.5</v>
      </c>
      <c r="AA89" s="1" t="s">
        <v>10</v>
      </c>
      <c r="AB89" s="1">
        <v>3</v>
      </c>
      <c r="AC89" s="1">
        <v>0.3</v>
      </c>
      <c r="AD89" s="1">
        <v>5</v>
      </c>
      <c r="AE89" s="1">
        <f>AB89*AC89*AD89</f>
        <v>4.5</v>
      </c>
      <c r="AF89" s="1">
        <f>F89+J89+N89+V89+Z89+AE89+R89</f>
        <v>105</v>
      </c>
      <c r="AG89" s="1">
        <f>AF89*0.3</f>
        <v>31.5</v>
      </c>
      <c r="AH89" s="3">
        <f>AF89*1.3</f>
        <v>136.5</v>
      </c>
      <c r="AI89" s="1">
        <f>AH89*0.18</f>
        <v>24.57</v>
      </c>
      <c r="AJ89" s="2">
        <f>AH89+AI89</f>
        <v>161.07</v>
      </c>
      <c r="AK89" s="1">
        <f>AG89*0.25</f>
        <v>7.875</v>
      </c>
      <c r="AL89" s="2">
        <f>AF89*1.06</f>
        <v>111.30000000000001</v>
      </c>
      <c r="AM89">
        <f t="shared" si="55"/>
        <v>122.85</v>
      </c>
      <c r="AN89">
        <f t="shared" si="56"/>
        <v>148.155</v>
      </c>
    </row>
    <row r="90" spans="1:4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3"/>
      <c r="AI90" s="1"/>
      <c r="AJ90" s="2"/>
      <c r="AK90" s="1"/>
      <c r="AL90" s="2"/>
      <c r="AM90">
        <f t="shared" si="55"/>
        <v>0</v>
      </c>
      <c r="AN90">
        <f t="shared" si="56"/>
        <v>0</v>
      </c>
    </row>
    <row r="91" spans="1:40" ht="15">
      <c r="A91" s="1">
        <v>23</v>
      </c>
      <c r="B91" s="1" t="s">
        <v>33</v>
      </c>
      <c r="C91" s="1" t="s">
        <v>30</v>
      </c>
      <c r="D91" s="1">
        <v>1</v>
      </c>
      <c r="E91" s="1">
        <v>111</v>
      </c>
      <c r="F91" s="1">
        <f>D91*E91</f>
        <v>111</v>
      </c>
      <c r="G91" s="1"/>
      <c r="H91" s="1">
        <v>0</v>
      </c>
      <c r="I91" s="1">
        <v>0</v>
      </c>
      <c r="J91" s="1">
        <f>H91*I91</f>
        <v>0</v>
      </c>
      <c r="K91" s="1"/>
      <c r="L91" s="1">
        <v>0</v>
      </c>
      <c r="M91" s="1">
        <v>0</v>
      </c>
      <c r="N91" s="1">
        <f>L91*M91</f>
        <v>0</v>
      </c>
      <c r="O91" s="1"/>
      <c r="P91" s="1">
        <v>0</v>
      </c>
      <c r="Q91" s="1">
        <v>0</v>
      </c>
      <c r="R91" s="1">
        <f>P91*Q91</f>
        <v>0</v>
      </c>
      <c r="S91" s="1" t="s">
        <v>18</v>
      </c>
      <c r="T91" s="1">
        <v>1</v>
      </c>
      <c r="U91" s="1">
        <v>20</v>
      </c>
      <c r="V91" s="1">
        <f>T91*U91</f>
        <v>20</v>
      </c>
      <c r="W91" s="1" t="s">
        <v>9</v>
      </c>
      <c r="X91" s="1">
        <v>0.5</v>
      </c>
      <c r="Y91" s="1">
        <v>71</v>
      </c>
      <c r="Z91" s="1">
        <f>X91*Y91</f>
        <v>35.5</v>
      </c>
      <c r="AA91" s="1" t="s">
        <v>10</v>
      </c>
      <c r="AB91" s="1">
        <v>3</v>
      </c>
      <c r="AC91" s="1">
        <v>0.3</v>
      </c>
      <c r="AD91" s="1">
        <v>5</v>
      </c>
      <c r="AE91" s="1">
        <f>AB91*AC91*AD91</f>
        <v>4.5</v>
      </c>
      <c r="AF91" s="1">
        <f>F91+J91+N91+V91+Z91+AE91+R91</f>
        <v>171</v>
      </c>
      <c r="AG91" s="1">
        <f>AF91*0.3</f>
        <v>51.3</v>
      </c>
      <c r="AH91" s="3">
        <f>AF91*1.3</f>
        <v>222.3</v>
      </c>
      <c r="AI91" s="1">
        <f>AH91*0.18</f>
        <v>40.014</v>
      </c>
      <c r="AJ91" s="2">
        <f>AH91+AI91</f>
        <v>262.314</v>
      </c>
      <c r="AK91" s="1">
        <f>AG91*0.25</f>
        <v>12.825</v>
      </c>
      <c r="AL91" s="2">
        <f>AF91*1.06</f>
        <v>181.26000000000002</v>
      </c>
      <c r="AM91">
        <f t="shared" si="55"/>
        <v>200.07</v>
      </c>
      <c r="AN91">
        <f t="shared" si="56"/>
        <v>241.281</v>
      </c>
    </row>
    <row r="92" spans="1:40" ht="15">
      <c r="A92" s="1">
        <v>24</v>
      </c>
      <c r="B92" s="1" t="s">
        <v>38</v>
      </c>
      <c r="C92" s="1" t="s">
        <v>30</v>
      </c>
      <c r="D92" s="1">
        <v>1</v>
      </c>
      <c r="E92" s="1">
        <v>183</v>
      </c>
      <c r="F92" s="1">
        <f>D92*E92</f>
        <v>183</v>
      </c>
      <c r="G92" s="1"/>
      <c r="H92" s="1">
        <v>0</v>
      </c>
      <c r="I92" s="1">
        <v>0</v>
      </c>
      <c r="J92" s="1">
        <f>H92*I92</f>
        <v>0</v>
      </c>
      <c r="K92" s="1"/>
      <c r="L92" s="1">
        <v>0</v>
      </c>
      <c r="M92" s="1">
        <v>0</v>
      </c>
      <c r="N92" s="1">
        <f>L92*M92</f>
        <v>0</v>
      </c>
      <c r="O92" s="1"/>
      <c r="P92" s="1">
        <v>0</v>
      </c>
      <c r="Q92" s="1">
        <v>0</v>
      </c>
      <c r="R92" s="1">
        <f>P92*Q92</f>
        <v>0</v>
      </c>
      <c r="S92" s="1" t="s">
        <v>18</v>
      </c>
      <c r="T92" s="1">
        <v>1</v>
      </c>
      <c r="U92" s="1">
        <v>20</v>
      </c>
      <c r="V92" s="1">
        <f>T92*U92</f>
        <v>20</v>
      </c>
      <c r="W92" s="1" t="s">
        <v>9</v>
      </c>
      <c r="X92" s="1">
        <v>0.5</v>
      </c>
      <c r="Y92" s="1">
        <v>71</v>
      </c>
      <c r="Z92" s="1">
        <f>X92*Y92</f>
        <v>35.5</v>
      </c>
      <c r="AA92" s="1" t="s">
        <v>10</v>
      </c>
      <c r="AB92" s="1">
        <v>3</v>
      </c>
      <c r="AC92" s="1">
        <v>0.3</v>
      </c>
      <c r="AD92" s="1">
        <v>5</v>
      </c>
      <c r="AE92" s="1">
        <f>AB92*AC92*AD92</f>
        <v>4.5</v>
      </c>
      <c r="AF92" s="1">
        <f>F92+J92+N92+V92+Z92+AE92+R92</f>
        <v>243</v>
      </c>
      <c r="AG92" s="1">
        <f>AF92*0.3</f>
        <v>72.89999999999999</v>
      </c>
      <c r="AH92" s="3">
        <f>AF92*1.3</f>
        <v>315.90000000000003</v>
      </c>
      <c r="AI92" s="1">
        <f>AH92*0.18</f>
        <v>56.862</v>
      </c>
      <c r="AJ92" s="2">
        <f>AH92+AI92</f>
        <v>372.76200000000006</v>
      </c>
      <c r="AK92" s="1">
        <f>AG92*0.25</f>
        <v>18.224999999999998</v>
      </c>
      <c r="AL92" s="2">
        <f>AF92*1.06</f>
        <v>257.58000000000004</v>
      </c>
      <c r="AM92">
        <f t="shared" si="55"/>
        <v>284.31</v>
      </c>
      <c r="AN92">
        <f t="shared" si="56"/>
        <v>342.87300000000005</v>
      </c>
    </row>
    <row r="93" spans="1:4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3"/>
      <c r="AI93" s="1"/>
      <c r="AJ93" s="2"/>
      <c r="AK93" s="1"/>
      <c r="AL93" s="2"/>
      <c r="AM93">
        <f t="shared" si="55"/>
        <v>0</v>
      </c>
      <c r="AN93">
        <f t="shared" si="56"/>
        <v>0</v>
      </c>
    </row>
    <row r="94" spans="1:40" ht="15">
      <c r="A94" s="1">
        <v>25</v>
      </c>
      <c r="B94" s="1" t="s">
        <v>34</v>
      </c>
      <c r="C94" s="1" t="s">
        <v>25</v>
      </c>
      <c r="D94" s="1">
        <v>1</v>
      </c>
      <c r="E94" s="1">
        <v>20</v>
      </c>
      <c r="F94" s="1">
        <f>D94*E94</f>
        <v>20</v>
      </c>
      <c r="G94" s="1"/>
      <c r="H94" s="1">
        <v>0</v>
      </c>
      <c r="I94" s="1">
        <v>0</v>
      </c>
      <c r="J94" s="1">
        <f>H94*I94</f>
        <v>0</v>
      </c>
      <c r="K94" s="1"/>
      <c r="L94" s="1">
        <v>0</v>
      </c>
      <c r="M94" s="1">
        <v>0</v>
      </c>
      <c r="N94" s="1">
        <f>L94*M94</f>
        <v>0</v>
      </c>
      <c r="O94" s="1"/>
      <c r="P94" s="1">
        <v>0</v>
      </c>
      <c r="Q94" s="1">
        <v>0</v>
      </c>
      <c r="R94" s="1">
        <f>P94*Q94</f>
        <v>0</v>
      </c>
      <c r="S94" s="1" t="s">
        <v>18</v>
      </c>
      <c r="T94" s="1">
        <v>0</v>
      </c>
      <c r="U94" s="1">
        <v>20</v>
      </c>
      <c r="V94" s="1">
        <f>T94*U94</f>
        <v>0</v>
      </c>
      <c r="W94" s="1" t="s">
        <v>9</v>
      </c>
      <c r="X94" s="1">
        <v>0.1</v>
      </c>
      <c r="Y94" s="1">
        <v>71</v>
      </c>
      <c r="Z94" s="1">
        <f>X94*Y94</f>
        <v>7.1000000000000005</v>
      </c>
      <c r="AA94" s="1" t="s">
        <v>10</v>
      </c>
      <c r="AB94" s="1">
        <v>0</v>
      </c>
      <c r="AC94" s="1">
        <v>0.3</v>
      </c>
      <c r="AD94" s="1">
        <v>5</v>
      </c>
      <c r="AE94" s="1">
        <f>AB94*AC94*AD94</f>
        <v>0</v>
      </c>
      <c r="AF94" s="1">
        <f>F94+J94+N94+V94+Z94+AE94+R94</f>
        <v>27.1</v>
      </c>
      <c r="AG94" s="1">
        <f>AF94*0.3</f>
        <v>8.13</v>
      </c>
      <c r="AH94" s="3">
        <f>AF94*1.3</f>
        <v>35.230000000000004</v>
      </c>
      <c r="AI94" s="1">
        <f>AH94*0.18</f>
        <v>6.3414</v>
      </c>
      <c r="AJ94" s="2">
        <f>AH94+AI94</f>
        <v>41.571400000000004</v>
      </c>
      <c r="AK94" s="1">
        <f>AG94*0.25</f>
        <v>2.0325</v>
      </c>
      <c r="AL94" s="2">
        <f>AF94*1.06</f>
        <v>28.726000000000003</v>
      </c>
      <c r="AM94">
        <f t="shared" si="55"/>
        <v>31.707</v>
      </c>
      <c r="AN94">
        <f t="shared" si="56"/>
        <v>38.2381</v>
      </c>
    </row>
    <row r="95" spans="1:4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3"/>
      <c r="AI95" s="1"/>
      <c r="AJ95" s="2"/>
      <c r="AK95" s="1"/>
      <c r="AL95" s="2"/>
      <c r="AM95">
        <f t="shared" si="55"/>
        <v>0</v>
      </c>
      <c r="AN95">
        <f t="shared" si="56"/>
        <v>0</v>
      </c>
    </row>
    <row r="96" spans="1:40" ht="15">
      <c r="A96" s="1">
        <v>26</v>
      </c>
      <c r="B96" s="1" t="s">
        <v>35</v>
      </c>
      <c r="C96" s="1" t="s">
        <v>36</v>
      </c>
      <c r="D96" s="1">
        <v>1</v>
      </c>
      <c r="E96" s="1">
        <v>113</v>
      </c>
      <c r="F96" s="1">
        <f aca="true" t="shared" si="57" ref="F96:F102">D96*E96</f>
        <v>113</v>
      </c>
      <c r="G96" s="1"/>
      <c r="H96" s="1">
        <v>0</v>
      </c>
      <c r="I96" s="1">
        <v>0</v>
      </c>
      <c r="J96" s="1">
        <f aca="true" t="shared" si="58" ref="J96:J102">H96*I96</f>
        <v>0</v>
      </c>
      <c r="K96" s="1"/>
      <c r="L96" s="1">
        <v>0</v>
      </c>
      <c r="M96" s="1">
        <v>0</v>
      </c>
      <c r="N96" s="1">
        <f aca="true" t="shared" si="59" ref="N96:N102">L96*M96</f>
        <v>0</v>
      </c>
      <c r="O96" s="1"/>
      <c r="P96" s="1">
        <v>0</v>
      </c>
      <c r="Q96" s="1">
        <v>0</v>
      </c>
      <c r="R96" s="1">
        <f>P96*Q96</f>
        <v>0</v>
      </c>
      <c r="S96" s="1" t="s">
        <v>18</v>
      </c>
      <c r="T96" s="1">
        <v>0</v>
      </c>
      <c r="U96" s="1">
        <v>20</v>
      </c>
      <c r="V96" s="1">
        <f>T96*U96</f>
        <v>0</v>
      </c>
      <c r="W96" s="1" t="s">
        <v>9</v>
      </c>
      <c r="X96" s="1">
        <v>0.1</v>
      </c>
      <c r="Y96" s="1">
        <v>71</v>
      </c>
      <c r="Z96" s="1">
        <f>X96*Y96</f>
        <v>7.1000000000000005</v>
      </c>
      <c r="AA96" s="1" t="s">
        <v>10</v>
      </c>
      <c r="AB96" s="1">
        <v>0</v>
      </c>
      <c r="AC96" s="1">
        <v>0.3</v>
      </c>
      <c r="AD96" s="1">
        <v>5</v>
      </c>
      <c r="AE96" s="1">
        <f aca="true" t="shared" si="60" ref="AE96:AE102">AB96*AC96*AD96</f>
        <v>0</v>
      </c>
      <c r="AF96" s="1">
        <f>F96+J96+N96+V96+Z96+AE96+R96</f>
        <v>120.1</v>
      </c>
      <c r="AG96" s="1">
        <f>AF96*0.3</f>
        <v>36.029999999999994</v>
      </c>
      <c r="AH96" s="3">
        <f aca="true" t="shared" si="61" ref="AH96:AH102">AF96*1.3</f>
        <v>156.13</v>
      </c>
      <c r="AI96" s="1">
        <f>AH96*0.18</f>
        <v>28.103399999999997</v>
      </c>
      <c r="AJ96" s="2">
        <f aca="true" t="shared" si="62" ref="AJ96:AJ102">AH96+AI96</f>
        <v>184.2334</v>
      </c>
      <c r="AK96" s="1">
        <f aca="true" t="shared" si="63" ref="AK96:AK102">AG96*0.25</f>
        <v>9.007499999999999</v>
      </c>
      <c r="AL96" s="2">
        <f aca="true" t="shared" si="64" ref="AL96:AL102">AF96*1.06</f>
        <v>127.306</v>
      </c>
      <c r="AM96">
        <f t="shared" si="55"/>
        <v>140.517</v>
      </c>
      <c r="AN96">
        <f t="shared" si="56"/>
        <v>169.4611</v>
      </c>
    </row>
    <row r="97" spans="1:40" ht="15">
      <c r="A97" s="1">
        <v>27</v>
      </c>
      <c r="B97" s="1" t="s">
        <v>37</v>
      </c>
      <c r="C97" s="1" t="s">
        <v>36</v>
      </c>
      <c r="D97" s="1">
        <v>1</v>
      </c>
      <c r="E97" s="1">
        <v>400</v>
      </c>
      <c r="F97" s="1">
        <f t="shared" si="57"/>
        <v>400</v>
      </c>
      <c r="G97" s="1"/>
      <c r="H97" s="1">
        <v>0</v>
      </c>
      <c r="I97" s="1">
        <v>0</v>
      </c>
      <c r="J97" s="1">
        <f t="shared" si="58"/>
        <v>0</v>
      </c>
      <c r="K97" s="1"/>
      <c r="L97" s="1">
        <v>0</v>
      </c>
      <c r="M97" s="1">
        <v>0</v>
      </c>
      <c r="N97" s="1">
        <f t="shared" si="59"/>
        <v>0</v>
      </c>
      <c r="O97" s="1"/>
      <c r="P97" s="1">
        <v>0</v>
      </c>
      <c r="Q97" s="1">
        <v>0</v>
      </c>
      <c r="R97" s="1">
        <f>P97*Q97</f>
        <v>0</v>
      </c>
      <c r="S97" s="1" t="s">
        <v>18</v>
      </c>
      <c r="T97" s="1">
        <v>0</v>
      </c>
      <c r="U97" s="1">
        <v>20</v>
      </c>
      <c r="V97" s="1">
        <f>T97*U97</f>
        <v>0</v>
      </c>
      <c r="W97" s="1" t="s">
        <v>9</v>
      </c>
      <c r="X97" s="1">
        <v>0.1</v>
      </c>
      <c r="Y97" s="1">
        <v>71</v>
      </c>
      <c r="Z97" s="1">
        <f>X97*Y97</f>
        <v>7.1000000000000005</v>
      </c>
      <c r="AA97" s="1" t="s">
        <v>10</v>
      </c>
      <c r="AB97" s="1">
        <v>0</v>
      </c>
      <c r="AC97" s="1">
        <v>0.3</v>
      </c>
      <c r="AD97" s="1">
        <v>5</v>
      </c>
      <c r="AE97" s="1">
        <f t="shared" si="60"/>
        <v>0</v>
      </c>
      <c r="AF97" s="1">
        <f>F97+J97+N97+V97+Z97+AE97+R97</f>
        <v>407.1</v>
      </c>
      <c r="AG97" s="1">
        <f>AF97*0.3</f>
        <v>122.13</v>
      </c>
      <c r="AH97" s="3">
        <f t="shared" si="61"/>
        <v>529.23</v>
      </c>
      <c r="AI97" s="1">
        <f>AH97*0.18</f>
        <v>95.2614</v>
      </c>
      <c r="AJ97" s="2">
        <f t="shared" si="62"/>
        <v>624.4914</v>
      </c>
      <c r="AK97" s="1">
        <f t="shared" si="63"/>
        <v>30.5325</v>
      </c>
      <c r="AL97" s="2">
        <f t="shared" si="64"/>
        <v>431.52600000000007</v>
      </c>
      <c r="AM97">
        <f t="shared" si="55"/>
        <v>476.307</v>
      </c>
      <c r="AN97">
        <f t="shared" si="56"/>
        <v>574.4181000000001</v>
      </c>
    </row>
    <row r="98" spans="1:3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3"/>
      <c r="AI98" s="1"/>
      <c r="AJ98" s="2"/>
      <c r="AK98" s="1"/>
      <c r="AL98" s="2"/>
    </row>
    <row r="99" spans="1:39" ht="15">
      <c r="A99" s="1">
        <v>28</v>
      </c>
      <c r="B99" s="1" t="s">
        <v>39</v>
      </c>
      <c r="C99" s="1" t="s">
        <v>40</v>
      </c>
      <c r="D99" s="1">
        <v>0.1</v>
      </c>
      <c r="E99" s="1">
        <v>300</v>
      </c>
      <c r="F99" s="1">
        <f t="shared" si="57"/>
        <v>30</v>
      </c>
      <c r="G99" s="1"/>
      <c r="H99" s="1">
        <v>0</v>
      </c>
      <c r="I99" s="1">
        <v>0</v>
      </c>
      <c r="J99" s="1">
        <f t="shared" si="58"/>
        <v>0</v>
      </c>
      <c r="K99" s="1"/>
      <c r="L99" s="1">
        <v>0</v>
      </c>
      <c r="M99" s="1">
        <v>0</v>
      </c>
      <c r="N99" s="1">
        <f t="shared" si="59"/>
        <v>0</v>
      </c>
      <c r="O99" s="1"/>
      <c r="P99" s="1">
        <v>0</v>
      </c>
      <c r="Q99" s="1">
        <v>0</v>
      </c>
      <c r="R99" s="1">
        <f>P99*Q99</f>
        <v>0</v>
      </c>
      <c r="S99" s="1" t="s">
        <v>18</v>
      </c>
      <c r="T99" s="1">
        <v>1</v>
      </c>
      <c r="U99" s="1">
        <v>20</v>
      </c>
      <c r="V99" s="1">
        <f>T99*U99</f>
        <v>20</v>
      </c>
      <c r="W99" s="1" t="s">
        <v>9</v>
      </c>
      <c r="X99" s="1">
        <v>0.5</v>
      </c>
      <c r="Y99" s="1">
        <v>71</v>
      </c>
      <c r="Z99" s="1">
        <f>X99*Y99</f>
        <v>35.5</v>
      </c>
      <c r="AA99" s="1" t="s">
        <v>10</v>
      </c>
      <c r="AB99" s="1">
        <v>3</v>
      </c>
      <c r="AC99" s="1">
        <v>0.3</v>
      </c>
      <c r="AD99" s="1">
        <v>5</v>
      </c>
      <c r="AE99" s="1">
        <f t="shared" si="60"/>
        <v>4.5</v>
      </c>
      <c r="AF99" s="1">
        <f>F99+J99+N99+V99+Z99+AE99+R99</f>
        <v>90</v>
      </c>
      <c r="AG99" s="1">
        <f>AF99*0.3</f>
        <v>27</v>
      </c>
      <c r="AH99" s="3">
        <f t="shared" si="61"/>
        <v>117</v>
      </c>
      <c r="AI99" s="1">
        <f>AH99*0.18</f>
        <v>21.06</v>
      </c>
      <c r="AJ99" s="2">
        <f t="shared" si="62"/>
        <v>138.06</v>
      </c>
      <c r="AK99" s="1">
        <f t="shared" si="63"/>
        <v>6.75</v>
      </c>
      <c r="AL99" s="2">
        <f t="shared" si="64"/>
        <v>95.4</v>
      </c>
      <c r="AM99">
        <v>120</v>
      </c>
    </row>
    <row r="100" spans="1:39" ht="15">
      <c r="A100" s="1">
        <v>29</v>
      </c>
      <c r="B100" s="1" t="s">
        <v>41</v>
      </c>
      <c r="C100" s="1" t="s">
        <v>40</v>
      </c>
      <c r="D100" s="1">
        <v>0.15</v>
      </c>
      <c r="E100" s="1">
        <v>300</v>
      </c>
      <c r="F100" s="1">
        <f>D100*E100</f>
        <v>45</v>
      </c>
      <c r="G100" s="1"/>
      <c r="H100" s="1">
        <v>0</v>
      </c>
      <c r="I100" s="1">
        <v>0</v>
      </c>
      <c r="J100" s="1">
        <f t="shared" si="58"/>
        <v>0</v>
      </c>
      <c r="K100" s="1"/>
      <c r="L100" s="1">
        <v>0</v>
      </c>
      <c r="M100" s="1">
        <v>0</v>
      </c>
      <c r="N100" s="1">
        <f t="shared" si="59"/>
        <v>0</v>
      </c>
      <c r="O100" s="1"/>
      <c r="P100" s="1">
        <v>0</v>
      </c>
      <c r="Q100" s="1">
        <v>0</v>
      </c>
      <c r="R100" s="1">
        <f>P100*Q100</f>
        <v>0</v>
      </c>
      <c r="S100" s="1" t="s">
        <v>18</v>
      </c>
      <c r="T100" s="1">
        <v>1</v>
      </c>
      <c r="U100" s="1">
        <v>20</v>
      </c>
      <c r="V100" s="1">
        <f>T100*U100</f>
        <v>20</v>
      </c>
      <c r="W100" s="1" t="s">
        <v>9</v>
      </c>
      <c r="X100" s="1">
        <v>0.5</v>
      </c>
      <c r="Y100" s="1">
        <v>71</v>
      </c>
      <c r="Z100" s="1">
        <f>X100*Y100</f>
        <v>35.5</v>
      </c>
      <c r="AA100" s="1" t="s">
        <v>10</v>
      </c>
      <c r="AB100" s="1">
        <v>3</v>
      </c>
      <c r="AC100" s="1">
        <v>0.3</v>
      </c>
      <c r="AD100" s="1">
        <v>5</v>
      </c>
      <c r="AE100" s="1">
        <f t="shared" si="60"/>
        <v>4.5</v>
      </c>
      <c r="AF100" s="1">
        <f>F100+J100+N100+V100+Z100+AE100+R100</f>
        <v>105</v>
      </c>
      <c r="AG100" s="1">
        <f>AF100*0.3</f>
        <v>31.5</v>
      </c>
      <c r="AH100" s="3">
        <f t="shared" si="61"/>
        <v>136.5</v>
      </c>
      <c r="AI100" s="1">
        <f>AH100*0.18</f>
        <v>24.57</v>
      </c>
      <c r="AJ100" s="2">
        <f t="shared" si="62"/>
        <v>161.07</v>
      </c>
      <c r="AK100" s="1">
        <f t="shared" si="63"/>
        <v>7.875</v>
      </c>
      <c r="AL100" s="2">
        <f t="shared" si="64"/>
        <v>111.30000000000001</v>
      </c>
      <c r="AM100">
        <v>204</v>
      </c>
    </row>
    <row r="101" spans="1:39" ht="15">
      <c r="A101" s="1">
        <v>30</v>
      </c>
      <c r="B101" s="1" t="s">
        <v>42</v>
      </c>
      <c r="C101" s="1" t="s">
        <v>40</v>
      </c>
      <c r="D101" s="1">
        <v>0.2</v>
      </c>
      <c r="E101" s="1">
        <v>300</v>
      </c>
      <c r="F101" s="1">
        <f t="shared" si="57"/>
        <v>60</v>
      </c>
      <c r="G101" s="1"/>
      <c r="H101" s="1">
        <v>0</v>
      </c>
      <c r="I101" s="1">
        <v>0</v>
      </c>
      <c r="J101" s="1">
        <f t="shared" si="58"/>
        <v>0</v>
      </c>
      <c r="K101" s="1"/>
      <c r="L101" s="1">
        <v>0</v>
      </c>
      <c r="M101" s="1">
        <v>0</v>
      </c>
      <c r="N101" s="1">
        <f t="shared" si="59"/>
        <v>0</v>
      </c>
      <c r="O101" s="1"/>
      <c r="P101" s="1">
        <v>0</v>
      </c>
      <c r="Q101" s="1">
        <v>0</v>
      </c>
      <c r="R101" s="1">
        <f>P101*Q101</f>
        <v>0</v>
      </c>
      <c r="S101" s="1" t="s">
        <v>18</v>
      </c>
      <c r="T101" s="1">
        <v>1</v>
      </c>
      <c r="U101" s="1">
        <v>20</v>
      </c>
      <c r="V101" s="1">
        <f>T101*U101</f>
        <v>20</v>
      </c>
      <c r="W101" s="1" t="s">
        <v>9</v>
      </c>
      <c r="X101" s="1">
        <v>0.5</v>
      </c>
      <c r="Y101" s="1">
        <v>71</v>
      </c>
      <c r="Z101" s="1">
        <f>X101*Y101</f>
        <v>35.5</v>
      </c>
      <c r="AA101" s="1" t="s">
        <v>10</v>
      </c>
      <c r="AB101" s="1">
        <v>3</v>
      </c>
      <c r="AC101" s="1">
        <v>0.3</v>
      </c>
      <c r="AD101" s="1">
        <v>5</v>
      </c>
      <c r="AE101" s="1">
        <f t="shared" si="60"/>
        <v>4.5</v>
      </c>
      <c r="AF101" s="1">
        <f>F101+J101+N101+V101+Z101+AE101+R101</f>
        <v>120</v>
      </c>
      <c r="AG101" s="1">
        <f>AF101*0.3</f>
        <v>36</v>
      </c>
      <c r="AH101" s="3">
        <f t="shared" si="61"/>
        <v>156</v>
      </c>
      <c r="AI101" s="1">
        <f>AH101*0.18</f>
        <v>28.08</v>
      </c>
      <c r="AJ101" s="2">
        <f t="shared" si="62"/>
        <v>184.07999999999998</v>
      </c>
      <c r="AK101" s="1">
        <f t="shared" si="63"/>
        <v>9</v>
      </c>
      <c r="AL101" s="2">
        <f t="shared" si="64"/>
        <v>127.2</v>
      </c>
      <c r="AM101">
        <v>280</v>
      </c>
    </row>
    <row r="102" spans="1:39" ht="15">
      <c r="A102" s="1">
        <v>31</v>
      </c>
      <c r="B102" s="1" t="s">
        <v>43</v>
      </c>
      <c r="C102" s="1" t="s">
        <v>40</v>
      </c>
      <c r="D102" s="1">
        <v>0.4</v>
      </c>
      <c r="E102" s="1">
        <v>300</v>
      </c>
      <c r="F102" s="1">
        <f t="shared" si="57"/>
        <v>120</v>
      </c>
      <c r="G102" s="1"/>
      <c r="H102" s="1">
        <v>0</v>
      </c>
      <c r="I102" s="1">
        <v>0</v>
      </c>
      <c r="J102" s="1">
        <f t="shared" si="58"/>
        <v>0</v>
      </c>
      <c r="K102" s="1"/>
      <c r="L102" s="1">
        <v>0</v>
      </c>
      <c r="M102" s="1">
        <v>0</v>
      </c>
      <c r="N102" s="1">
        <f t="shared" si="59"/>
        <v>0</v>
      </c>
      <c r="O102" s="1"/>
      <c r="P102" s="1">
        <v>0</v>
      </c>
      <c r="Q102" s="1">
        <v>0</v>
      </c>
      <c r="R102" s="1">
        <f>P102*Q102</f>
        <v>0</v>
      </c>
      <c r="S102" s="1" t="s">
        <v>18</v>
      </c>
      <c r="T102" s="1">
        <v>1</v>
      </c>
      <c r="U102" s="1">
        <v>20</v>
      </c>
      <c r="V102" s="1">
        <f>T102*U102</f>
        <v>20</v>
      </c>
      <c r="W102" s="1" t="s">
        <v>9</v>
      </c>
      <c r="X102" s="1">
        <v>0.5</v>
      </c>
      <c r="Y102" s="1">
        <v>71</v>
      </c>
      <c r="Z102" s="1">
        <f>X102*Y102</f>
        <v>35.5</v>
      </c>
      <c r="AA102" s="1" t="s">
        <v>10</v>
      </c>
      <c r="AB102" s="1">
        <v>3</v>
      </c>
      <c r="AC102" s="1">
        <v>0.3</v>
      </c>
      <c r="AD102" s="1">
        <v>5</v>
      </c>
      <c r="AE102" s="1">
        <f t="shared" si="60"/>
        <v>4.5</v>
      </c>
      <c r="AF102" s="1">
        <f>F102+J102+N102+V102+Z102+AE102+R102</f>
        <v>180</v>
      </c>
      <c r="AG102" s="1">
        <f>AF102*0.3</f>
        <v>54</v>
      </c>
      <c r="AH102" s="3">
        <f t="shared" si="61"/>
        <v>234</v>
      </c>
      <c r="AI102" s="1">
        <f>AH102*0.18</f>
        <v>42.12</v>
      </c>
      <c r="AJ102" s="2">
        <f t="shared" si="62"/>
        <v>276.12</v>
      </c>
      <c r="AK102" s="1">
        <f t="shared" si="63"/>
        <v>13.5</v>
      </c>
      <c r="AL102" s="2">
        <f t="shared" si="64"/>
        <v>190.8</v>
      </c>
      <c r="AM102">
        <v>360</v>
      </c>
    </row>
    <row r="103" spans="1:3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3"/>
      <c r="AI103" s="1"/>
      <c r="AJ103" s="2"/>
      <c r="AK103" s="1"/>
      <c r="AL103" s="2"/>
    </row>
    <row r="104" spans="1:39" ht="15">
      <c r="A104" s="1">
        <v>32</v>
      </c>
      <c r="B104" s="1" t="s">
        <v>53</v>
      </c>
      <c r="C104" s="1" t="s">
        <v>54</v>
      </c>
      <c r="D104" s="1">
        <v>1.5</v>
      </c>
      <c r="E104" s="1">
        <v>300</v>
      </c>
      <c r="F104" s="1">
        <f aca="true" t="shared" si="65" ref="F104:F121">D104*E104</f>
        <v>450</v>
      </c>
      <c r="G104" s="1" t="s">
        <v>60</v>
      </c>
      <c r="H104" s="1">
        <v>4</v>
      </c>
      <c r="I104" s="1">
        <v>35</v>
      </c>
      <c r="J104" s="1">
        <f aca="true" t="shared" si="66" ref="J104:J121">H104*I104</f>
        <v>140</v>
      </c>
      <c r="K104" s="1" t="s">
        <v>61</v>
      </c>
      <c r="L104" s="1">
        <v>3</v>
      </c>
      <c r="M104" s="1">
        <v>20</v>
      </c>
      <c r="N104" s="1">
        <f aca="true" t="shared" si="67" ref="N104:N121">L104*M104</f>
        <v>60</v>
      </c>
      <c r="O104" s="1" t="s">
        <v>62</v>
      </c>
      <c r="P104" s="1">
        <v>1</v>
      </c>
      <c r="Q104" s="1">
        <v>100</v>
      </c>
      <c r="R104" s="1">
        <f aca="true" t="shared" si="68" ref="R104:R121">P104*Q104</f>
        <v>100</v>
      </c>
      <c r="S104" s="1" t="s">
        <v>18</v>
      </c>
      <c r="T104" s="1">
        <v>2</v>
      </c>
      <c r="U104" s="1">
        <v>20</v>
      </c>
      <c r="V104" s="1">
        <f aca="true" t="shared" si="69" ref="V104:V121">T104*U104</f>
        <v>40</v>
      </c>
      <c r="W104" s="1" t="s">
        <v>9</v>
      </c>
      <c r="X104" s="1">
        <v>2</v>
      </c>
      <c r="Y104" s="1">
        <v>71</v>
      </c>
      <c r="Z104" s="1">
        <f aca="true" t="shared" si="70" ref="Z104:Z121">X104*Y104</f>
        <v>142</v>
      </c>
      <c r="AA104" s="1" t="s">
        <v>10</v>
      </c>
      <c r="AB104" s="1">
        <v>3</v>
      </c>
      <c r="AC104" s="1">
        <v>2</v>
      </c>
      <c r="AD104" s="1">
        <v>5</v>
      </c>
      <c r="AE104" s="1">
        <f aca="true" t="shared" si="71" ref="AE104:AE121">AB104*AC104*AD104</f>
        <v>30</v>
      </c>
      <c r="AF104" s="1">
        <f>F104+J104+N104+V104+Z104+AE104+R104</f>
        <v>962</v>
      </c>
      <c r="AG104" s="1">
        <f>AF104*0.3</f>
        <v>288.59999999999997</v>
      </c>
      <c r="AH104" s="3">
        <f aca="true" t="shared" si="72" ref="AH104:AH121">AF104*1.3</f>
        <v>1250.6000000000001</v>
      </c>
      <c r="AI104" s="1">
        <f>AH104*0.18</f>
        <v>225.108</v>
      </c>
      <c r="AJ104" s="2">
        <f aca="true" t="shared" si="73" ref="AJ104:AJ121">AH104+AI104</f>
        <v>1475.708</v>
      </c>
      <c r="AK104" s="1">
        <f aca="true" t="shared" si="74" ref="AK104:AK121">AG104*0.25</f>
        <v>72.14999999999999</v>
      </c>
      <c r="AL104" s="2">
        <f aca="true" t="shared" si="75" ref="AL104:AL121">AF104*1.06</f>
        <v>1019.72</v>
      </c>
      <c r="AM104">
        <v>1651</v>
      </c>
    </row>
    <row r="105" spans="1:39" ht="15">
      <c r="A105" s="1">
        <v>33</v>
      </c>
      <c r="B105" s="1" t="s">
        <v>63</v>
      </c>
      <c r="C105" s="1" t="s">
        <v>54</v>
      </c>
      <c r="D105" s="1">
        <v>1.7</v>
      </c>
      <c r="E105" s="1">
        <v>300</v>
      </c>
      <c r="F105" s="1">
        <f t="shared" si="65"/>
        <v>510</v>
      </c>
      <c r="G105" s="1" t="s">
        <v>60</v>
      </c>
      <c r="H105" s="1">
        <v>5</v>
      </c>
      <c r="I105" s="1">
        <v>35</v>
      </c>
      <c r="J105" s="1">
        <f t="shared" si="66"/>
        <v>175</v>
      </c>
      <c r="K105" s="1" t="s">
        <v>61</v>
      </c>
      <c r="L105" s="1">
        <v>3</v>
      </c>
      <c r="M105" s="1">
        <v>20</v>
      </c>
      <c r="N105" s="1">
        <f t="shared" si="67"/>
        <v>60</v>
      </c>
      <c r="O105" s="1" t="s">
        <v>62</v>
      </c>
      <c r="P105" s="1">
        <v>1</v>
      </c>
      <c r="Q105" s="1">
        <v>150</v>
      </c>
      <c r="R105" s="1">
        <f t="shared" si="68"/>
        <v>150</v>
      </c>
      <c r="S105" s="1" t="s">
        <v>18</v>
      </c>
      <c r="T105" s="1">
        <v>2</v>
      </c>
      <c r="U105" s="1">
        <v>20</v>
      </c>
      <c r="V105" s="1">
        <f t="shared" si="69"/>
        <v>40</v>
      </c>
      <c r="W105" s="1" t="s">
        <v>9</v>
      </c>
      <c r="X105" s="1">
        <v>2</v>
      </c>
      <c r="Y105" s="1">
        <v>71</v>
      </c>
      <c r="Z105" s="1">
        <f t="shared" si="70"/>
        <v>142</v>
      </c>
      <c r="AA105" s="1" t="s">
        <v>10</v>
      </c>
      <c r="AB105" s="1">
        <v>3</v>
      </c>
      <c r="AC105" s="1">
        <v>2</v>
      </c>
      <c r="AD105" s="1">
        <v>5</v>
      </c>
      <c r="AE105" s="1">
        <f t="shared" si="71"/>
        <v>30</v>
      </c>
      <c r="AF105" s="1">
        <f>F105+J105+N105+V105+Z105+AE105+R105</f>
        <v>1107</v>
      </c>
      <c r="AG105" s="1">
        <f>AF105*0.3</f>
        <v>332.09999999999997</v>
      </c>
      <c r="AH105" s="3">
        <f t="shared" si="72"/>
        <v>1439.1000000000001</v>
      </c>
      <c r="AI105" s="1">
        <f>AH105*0.18</f>
        <v>259.038</v>
      </c>
      <c r="AJ105" s="2">
        <f t="shared" si="73"/>
        <v>1698.1380000000001</v>
      </c>
      <c r="AK105" s="1">
        <f t="shared" si="74"/>
        <v>83.02499999999999</v>
      </c>
      <c r="AL105" s="2">
        <f t="shared" si="75"/>
        <v>1173.42</v>
      </c>
      <c r="AM105">
        <v>1769</v>
      </c>
    </row>
    <row r="106" spans="1:39" ht="15">
      <c r="A106" s="1">
        <v>34</v>
      </c>
      <c r="B106" s="1" t="s">
        <v>64</v>
      </c>
      <c r="C106" s="1" t="s">
        <v>54</v>
      </c>
      <c r="D106">
        <v>2.16</v>
      </c>
      <c r="E106" s="1">
        <v>300</v>
      </c>
      <c r="F106" s="1">
        <f t="shared" si="65"/>
        <v>648</v>
      </c>
      <c r="G106" s="1" t="s">
        <v>60</v>
      </c>
      <c r="H106" s="1">
        <v>6</v>
      </c>
      <c r="I106" s="1">
        <v>35</v>
      </c>
      <c r="J106" s="1">
        <f t="shared" si="66"/>
        <v>210</v>
      </c>
      <c r="K106" s="1" t="s">
        <v>61</v>
      </c>
      <c r="L106" s="1">
        <v>4</v>
      </c>
      <c r="M106" s="1">
        <v>20</v>
      </c>
      <c r="N106" s="1">
        <f t="shared" si="67"/>
        <v>80</v>
      </c>
      <c r="O106" s="1" t="s">
        <v>62</v>
      </c>
      <c r="P106" s="1">
        <v>1</v>
      </c>
      <c r="Q106" s="1">
        <v>200</v>
      </c>
      <c r="R106" s="1">
        <f t="shared" si="68"/>
        <v>200</v>
      </c>
      <c r="S106" s="1" t="s">
        <v>18</v>
      </c>
      <c r="T106" s="1">
        <v>2.5</v>
      </c>
      <c r="U106" s="1">
        <v>20</v>
      </c>
      <c r="V106" s="1">
        <f t="shared" si="69"/>
        <v>50</v>
      </c>
      <c r="W106" s="1" t="s">
        <v>9</v>
      </c>
      <c r="X106" s="1">
        <v>2.5</v>
      </c>
      <c r="Y106" s="1">
        <v>71</v>
      </c>
      <c r="Z106" s="1">
        <f t="shared" si="70"/>
        <v>177.5</v>
      </c>
      <c r="AA106" s="1" t="s">
        <v>10</v>
      </c>
      <c r="AB106" s="1">
        <v>3</v>
      </c>
      <c r="AC106" s="1">
        <v>2.5</v>
      </c>
      <c r="AD106" s="1">
        <v>5</v>
      </c>
      <c r="AE106" s="1">
        <f t="shared" si="71"/>
        <v>37.5</v>
      </c>
      <c r="AF106" s="1">
        <f>F106+J106+N106+V106+Z106+AE106+R106</f>
        <v>1403</v>
      </c>
      <c r="AG106" s="1">
        <f>AF106*0.3</f>
        <v>420.9</v>
      </c>
      <c r="AH106" s="3">
        <f t="shared" si="72"/>
        <v>1823.9</v>
      </c>
      <c r="AI106" s="1">
        <f>AH106*0.18</f>
        <v>328.302</v>
      </c>
      <c r="AJ106" s="2">
        <f t="shared" si="73"/>
        <v>2152.202</v>
      </c>
      <c r="AK106" s="1">
        <f t="shared" si="74"/>
        <v>105.225</v>
      </c>
      <c r="AL106" s="2">
        <f t="shared" si="75"/>
        <v>1487.18</v>
      </c>
      <c r="AM106">
        <v>2300</v>
      </c>
    </row>
    <row r="107" spans="1:39" ht="15">
      <c r="A107" s="1">
        <v>35</v>
      </c>
      <c r="B107" s="1" t="s">
        <v>65</v>
      </c>
      <c r="C107" s="1" t="s">
        <v>54</v>
      </c>
      <c r="D107" s="1">
        <v>3.8</v>
      </c>
      <c r="E107" s="1">
        <v>300</v>
      </c>
      <c r="F107" s="1">
        <f t="shared" si="65"/>
        <v>1140</v>
      </c>
      <c r="G107" s="1" t="s">
        <v>60</v>
      </c>
      <c r="H107" s="1">
        <v>8</v>
      </c>
      <c r="I107" s="1">
        <v>35</v>
      </c>
      <c r="J107" s="1">
        <f t="shared" si="66"/>
        <v>280</v>
      </c>
      <c r="K107" s="1" t="s">
        <v>61</v>
      </c>
      <c r="L107" s="1">
        <v>6</v>
      </c>
      <c r="M107" s="1">
        <v>20</v>
      </c>
      <c r="N107" s="1">
        <f t="shared" si="67"/>
        <v>120</v>
      </c>
      <c r="O107" s="1" t="s">
        <v>62</v>
      </c>
      <c r="P107" s="1">
        <v>1</v>
      </c>
      <c r="Q107" s="1">
        <v>400</v>
      </c>
      <c r="R107" s="1">
        <f t="shared" si="68"/>
        <v>400</v>
      </c>
      <c r="S107" s="1" t="s">
        <v>18</v>
      </c>
      <c r="T107" s="1">
        <v>3</v>
      </c>
      <c r="U107" s="1">
        <v>20</v>
      </c>
      <c r="V107" s="1">
        <f t="shared" si="69"/>
        <v>60</v>
      </c>
      <c r="W107" s="1" t="s">
        <v>9</v>
      </c>
      <c r="X107" s="1">
        <v>3</v>
      </c>
      <c r="Y107" s="1">
        <v>71</v>
      </c>
      <c r="Z107" s="1">
        <f t="shared" si="70"/>
        <v>213</v>
      </c>
      <c r="AA107" s="1" t="s">
        <v>10</v>
      </c>
      <c r="AB107" s="1">
        <v>3</v>
      </c>
      <c r="AC107" s="1">
        <v>3</v>
      </c>
      <c r="AD107" s="1">
        <v>5</v>
      </c>
      <c r="AE107" s="1">
        <f t="shared" si="71"/>
        <v>45</v>
      </c>
      <c r="AF107" s="1">
        <f>F107+J107+N107+V107+Z107+AE107+R107</f>
        <v>2258</v>
      </c>
      <c r="AG107" s="1">
        <f>AF107*0.3</f>
        <v>677.4</v>
      </c>
      <c r="AH107" s="3">
        <f t="shared" si="72"/>
        <v>2935.4</v>
      </c>
      <c r="AI107" s="1">
        <f>AH107*0.18</f>
        <v>528.372</v>
      </c>
      <c r="AJ107" s="2">
        <f t="shared" si="73"/>
        <v>3463.772</v>
      </c>
      <c r="AK107" s="1">
        <f t="shared" si="74"/>
        <v>169.35</v>
      </c>
      <c r="AL107" s="2">
        <f t="shared" si="75"/>
        <v>2393.48</v>
      </c>
      <c r="AM107">
        <v>3900</v>
      </c>
    </row>
    <row r="108" spans="1:3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3"/>
      <c r="AI108" s="1"/>
      <c r="AJ108" s="2"/>
      <c r="AK108" s="1"/>
      <c r="AL108" s="2"/>
    </row>
    <row r="109" spans="1:39" ht="15">
      <c r="A109" s="1">
        <v>36</v>
      </c>
      <c r="B109" s="1" t="s">
        <v>66</v>
      </c>
      <c r="C109" s="1" t="s">
        <v>54</v>
      </c>
      <c r="D109" s="1">
        <v>0.7</v>
      </c>
      <c r="E109" s="1">
        <v>150</v>
      </c>
      <c r="F109" s="1">
        <f t="shared" si="65"/>
        <v>105</v>
      </c>
      <c r="G109" s="1"/>
      <c r="H109" s="1">
        <v>0</v>
      </c>
      <c r="I109" s="1">
        <v>0</v>
      </c>
      <c r="J109" s="1">
        <f t="shared" si="66"/>
        <v>0</v>
      </c>
      <c r="K109" s="1" t="s">
        <v>61</v>
      </c>
      <c r="L109" s="1">
        <v>1</v>
      </c>
      <c r="M109" s="1">
        <v>20</v>
      </c>
      <c r="N109" s="1">
        <f t="shared" si="67"/>
        <v>20</v>
      </c>
      <c r="O109" s="1" t="s">
        <v>62</v>
      </c>
      <c r="P109" s="1">
        <v>1</v>
      </c>
      <c r="Q109" s="1">
        <v>50</v>
      </c>
      <c r="R109" s="1">
        <f t="shared" si="68"/>
        <v>50</v>
      </c>
      <c r="S109" s="1" t="s">
        <v>18</v>
      </c>
      <c r="T109" s="1">
        <v>1</v>
      </c>
      <c r="U109" s="1">
        <v>20</v>
      </c>
      <c r="V109" s="1">
        <f t="shared" si="69"/>
        <v>20</v>
      </c>
      <c r="W109" s="1" t="s">
        <v>9</v>
      </c>
      <c r="X109" s="1">
        <v>1</v>
      </c>
      <c r="Y109" s="1">
        <v>71</v>
      </c>
      <c r="Z109" s="1">
        <f t="shared" si="70"/>
        <v>71</v>
      </c>
      <c r="AA109" s="1" t="s">
        <v>10</v>
      </c>
      <c r="AB109" s="1">
        <v>3</v>
      </c>
      <c r="AC109" s="1">
        <v>1</v>
      </c>
      <c r="AD109" s="1">
        <v>5</v>
      </c>
      <c r="AE109" s="1">
        <f t="shared" si="71"/>
        <v>15</v>
      </c>
      <c r="AF109" s="1">
        <f>F109+J109+N109+V109+Z109+AE109+R109</f>
        <v>281</v>
      </c>
      <c r="AG109" s="1">
        <f>AF109*0.3</f>
        <v>84.3</v>
      </c>
      <c r="AH109" s="3">
        <f t="shared" si="72"/>
        <v>365.3</v>
      </c>
      <c r="AI109" s="1">
        <f>AH109*0.18</f>
        <v>65.754</v>
      </c>
      <c r="AJ109" s="2">
        <f t="shared" si="73"/>
        <v>431.05400000000003</v>
      </c>
      <c r="AK109" s="1">
        <f t="shared" si="74"/>
        <v>21.075</v>
      </c>
      <c r="AL109" s="2">
        <f t="shared" si="75"/>
        <v>297.86</v>
      </c>
      <c r="AM109">
        <v>372</v>
      </c>
    </row>
    <row r="110" spans="1:38" ht="15">
      <c r="A110" s="1">
        <v>37</v>
      </c>
      <c r="B110" s="1" t="s">
        <v>67</v>
      </c>
      <c r="C110" s="1" t="s">
        <v>68</v>
      </c>
      <c r="D110" s="1">
        <v>1</v>
      </c>
      <c r="E110" s="1">
        <v>10</v>
      </c>
      <c r="F110" s="1">
        <f t="shared" si="65"/>
        <v>10</v>
      </c>
      <c r="G110" s="1"/>
      <c r="H110" s="1">
        <v>0</v>
      </c>
      <c r="I110" s="1">
        <v>0</v>
      </c>
      <c r="J110" s="1">
        <f t="shared" si="66"/>
        <v>0</v>
      </c>
      <c r="K110" s="1" t="s">
        <v>61</v>
      </c>
      <c r="L110" s="1">
        <v>1</v>
      </c>
      <c r="M110" s="1">
        <v>20</v>
      </c>
      <c r="N110" s="1">
        <f>L110*M110</f>
        <v>20</v>
      </c>
      <c r="O110" s="1" t="s">
        <v>62</v>
      </c>
      <c r="P110" s="1">
        <v>1</v>
      </c>
      <c r="Q110" s="1">
        <v>10</v>
      </c>
      <c r="R110" s="1">
        <f>P110*Q110</f>
        <v>10</v>
      </c>
      <c r="S110" s="1" t="s">
        <v>18</v>
      </c>
      <c r="T110" s="1">
        <v>1</v>
      </c>
      <c r="U110" s="1">
        <v>20</v>
      </c>
      <c r="V110" s="1">
        <f t="shared" si="69"/>
        <v>20</v>
      </c>
      <c r="W110" s="1" t="s">
        <v>9</v>
      </c>
      <c r="X110" s="1">
        <v>0.5</v>
      </c>
      <c r="Y110" s="1">
        <v>71</v>
      </c>
      <c r="Z110" s="1">
        <f t="shared" si="70"/>
        <v>35.5</v>
      </c>
      <c r="AA110" s="1" t="s">
        <v>10</v>
      </c>
      <c r="AB110" s="1">
        <v>3</v>
      </c>
      <c r="AC110" s="1">
        <v>0.3</v>
      </c>
      <c r="AD110" s="1">
        <v>5</v>
      </c>
      <c r="AE110" s="1">
        <f t="shared" si="71"/>
        <v>4.5</v>
      </c>
      <c r="AF110" s="1">
        <f>F110+J110+N110+V110+Z110+AE110+R110</f>
        <v>100</v>
      </c>
      <c r="AG110" s="1">
        <f>AF110*0.3</f>
        <v>30</v>
      </c>
      <c r="AH110" s="3">
        <f t="shared" si="72"/>
        <v>130</v>
      </c>
      <c r="AI110" s="1">
        <f>AH110*0.18</f>
        <v>23.4</v>
      </c>
      <c r="AJ110" s="2">
        <f t="shared" si="73"/>
        <v>153.4</v>
      </c>
      <c r="AK110" s="1">
        <f t="shared" si="74"/>
        <v>7.5</v>
      </c>
      <c r="AL110" s="2">
        <f t="shared" si="75"/>
        <v>106</v>
      </c>
    </row>
    <row r="111" spans="1:3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3"/>
      <c r="AI111" s="1"/>
      <c r="AJ111" s="2"/>
      <c r="AK111" s="1"/>
      <c r="AL111" s="2"/>
    </row>
    <row r="112" spans="1:39" ht="15">
      <c r="A112" s="1">
        <v>38</v>
      </c>
      <c r="B112" s="1" t="s">
        <v>69</v>
      </c>
      <c r="C112" s="1" t="s">
        <v>70</v>
      </c>
      <c r="D112" s="1">
        <v>2</v>
      </c>
      <c r="E112" s="1">
        <v>15</v>
      </c>
      <c r="F112" s="1">
        <f>D112*E112</f>
        <v>30</v>
      </c>
      <c r="G112" s="1" t="s">
        <v>71</v>
      </c>
      <c r="H112" s="1">
        <v>0.6</v>
      </c>
      <c r="I112" s="1">
        <v>15</v>
      </c>
      <c r="J112" s="1">
        <f t="shared" si="66"/>
        <v>9</v>
      </c>
      <c r="K112" s="1" t="s">
        <v>61</v>
      </c>
      <c r="L112" s="1">
        <v>1</v>
      </c>
      <c r="M112" s="1">
        <v>20</v>
      </c>
      <c r="N112" s="1">
        <f>L112*M112</f>
        <v>20</v>
      </c>
      <c r="O112" s="1" t="s">
        <v>62</v>
      </c>
      <c r="P112" s="1">
        <v>1</v>
      </c>
      <c r="Q112" s="1">
        <v>10</v>
      </c>
      <c r="R112" s="1">
        <f>P112*Q112</f>
        <v>10</v>
      </c>
      <c r="S112" s="1" t="s">
        <v>18</v>
      </c>
      <c r="T112" s="1">
        <v>1</v>
      </c>
      <c r="U112" s="1">
        <v>20</v>
      </c>
      <c r="V112" s="1">
        <f t="shared" si="69"/>
        <v>20</v>
      </c>
      <c r="W112" s="1" t="s">
        <v>9</v>
      </c>
      <c r="X112" s="1">
        <v>0.5</v>
      </c>
      <c r="Y112" s="1">
        <v>71</v>
      </c>
      <c r="Z112" s="1">
        <f t="shared" si="70"/>
        <v>35.5</v>
      </c>
      <c r="AA112" s="1" t="s">
        <v>10</v>
      </c>
      <c r="AB112" s="1">
        <v>3</v>
      </c>
      <c r="AC112" s="1">
        <v>0.3</v>
      </c>
      <c r="AD112" s="1">
        <v>5</v>
      </c>
      <c r="AE112" s="1">
        <f t="shared" si="71"/>
        <v>4.5</v>
      </c>
      <c r="AF112" s="1">
        <f aca="true" t="shared" si="76" ref="AF112:AF121">F112+J112+N112+V112+Z112+AE112+R112</f>
        <v>129</v>
      </c>
      <c r="AG112" s="1">
        <f>AF112*0.3</f>
        <v>38.699999999999996</v>
      </c>
      <c r="AH112" s="3">
        <f t="shared" si="72"/>
        <v>167.70000000000002</v>
      </c>
      <c r="AI112" s="1">
        <f>AH112*0.18</f>
        <v>30.186000000000003</v>
      </c>
      <c r="AJ112" s="2">
        <f t="shared" si="73"/>
        <v>197.88600000000002</v>
      </c>
      <c r="AK112" s="1">
        <f t="shared" si="74"/>
        <v>9.674999999999999</v>
      </c>
      <c r="AL112" s="2">
        <f t="shared" si="75"/>
        <v>136.74</v>
      </c>
      <c r="AM112">
        <v>162</v>
      </c>
    </row>
    <row r="113" spans="1:38" ht="15">
      <c r="A113" s="1">
        <v>39</v>
      </c>
      <c r="B113" s="1" t="s">
        <v>44</v>
      </c>
      <c r="C113" s="1" t="s">
        <v>40</v>
      </c>
      <c r="D113" s="1">
        <v>0.4</v>
      </c>
      <c r="E113" s="1">
        <v>300</v>
      </c>
      <c r="F113" s="1">
        <f t="shared" si="65"/>
        <v>120</v>
      </c>
      <c r="G113" s="1"/>
      <c r="H113" s="1">
        <v>0</v>
      </c>
      <c r="I113" s="1">
        <v>0</v>
      </c>
      <c r="J113" s="1">
        <f t="shared" si="66"/>
        <v>0</v>
      </c>
      <c r="K113" s="1"/>
      <c r="L113" s="1">
        <v>0</v>
      </c>
      <c r="M113" s="1">
        <v>0</v>
      </c>
      <c r="N113" s="1">
        <f t="shared" si="67"/>
        <v>0</v>
      </c>
      <c r="O113" s="1"/>
      <c r="P113" s="1">
        <v>0</v>
      </c>
      <c r="Q113" s="1">
        <v>0</v>
      </c>
      <c r="R113" s="1">
        <f t="shared" si="68"/>
        <v>0</v>
      </c>
      <c r="S113" s="1" t="s">
        <v>18</v>
      </c>
      <c r="T113" s="1">
        <v>1</v>
      </c>
      <c r="U113" s="1">
        <v>20</v>
      </c>
      <c r="V113" s="1">
        <f t="shared" si="69"/>
        <v>20</v>
      </c>
      <c r="W113" s="1" t="s">
        <v>9</v>
      </c>
      <c r="X113" s="1">
        <v>0.5</v>
      </c>
      <c r="Y113" s="1">
        <v>71</v>
      </c>
      <c r="Z113" s="1">
        <f t="shared" si="70"/>
        <v>35.5</v>
      </c>
      <c r="AA113" s="1" t="s">
        <v>10</v>
      </c>
      <c r="AB113" s="1">
        <v>3</v>
      </c>
      <c r="AC113" s="1">
        <v>0.3</v>
      </c>
      <c r="AD113" s="1">
        <v>5</v>
      </c>
      <c r="AE113" s="1">
        <f t="shared" si="71"/>
        <v>4.5</v>
      </c>
      <c r="AF113" s="1">
        <f t="shared" si="76"/>
        <v>180</v>
      </c>
      <c r="AG113" s="1">
        <f>AF113*0.3</f>
        <v>54</v>
      </c>
      <c r="AH113" s="3">
        <f t="shared" si="72"/>
        <v>234</v>
      </c>
      <c r="AI113" s="1">
        <f>AH113*0.18</f>
        <v>42.12</v>
      </c>
      <c r="AJ113" s="2">
        <f t="shared" si="73"/>
        <v>276.12</v>
      </c>
      <c r="AK113" s="1">
        <f t="shared" si="74"/>
        <v>13.5</v>
      </c>
      <c r="AL113" s="2">
        <f t="shared" si="75"/>
        <v>190.8</v>
      </c>
    </row>
    <row r="114" spans="1:38" ht="15">
      <c r="A114" s="1">
        <v>40</v>
      </c>
      <c r="B114" s="1" t="s">
        <v>45</v>
      </c>
      <c r="C114" s="1" t="s">
        <v>40</v>
      </c>
      <c r="D114" s="1">
        <v>0.4</v>
      </c>
      <c r="E114" s="1">
        <v>300</v>
      </c>
      <c r="F114" s="1">
        <f t="shared" si="65"/>
        <v>120</v>
      </c>
      <c r="G114" s="1"/>
      <c r="H114" s="1">
        <v>0</v>
      </c>
      <c r="I114" s="1">
        <v>0</v>
      </c>
      <c r="J114" s="1">
        <f t="shared" si="66"/>
        <v>0</v>
      </c>
      <c r="K114" s="1"/>
      <c r="L114" s="1">
        <v>0</v>
      </c>
      <c r="M114" s="1">
        <v>0</v>
      </c>
      <c r="N114" s="1">
        <f t="shared" si="67"/>
        <v>0</v>
      </c>
      <c r="O114" s="1"/>
      <c r="P114" s="1">
        <v>0</v>
      </c>
      <c r="Q114" s="1">
        <v>0</v>
      </c>
      <c r="R114" s="1">
        <f t="shared" si="68"/>
        <v>0</v>
      </c>
      <c r="S114" s="1" t="s">
        <v>18</v>
      </c>
      <c r="T114" s="1">
        <v>1</v>
      </c>
      <c r="U114" s="1">
        <v>20</v>
      </c>
      <c r="V114" s="1">
        <f t="shared" si="69"/>
        <v>20</v>
      </c>
      <c r="W114" s="1" t="s">
        <v>9</v>
      </c>
      <c r="X114" s="1">
        <v>0.5</v>
      </c>
      <c r="Y114" s="1">
        <v>71</v>
      </c>
      <c r="Z114" s="1">
        <f t="shared" si="70"/>
        <v>35.5</v>
      </c>
      <c r="AA114" s="1" t="s">
        <v>10</v>
      </c>
      <c r="AB114" s="1">
        <v>3</v>
      </c>
      <c r="AC114" s="1">
        <v>0.3</v>
      </c>
      <c r="AD114" s="1">
        <v>5</v>
      </c>
      <c r="AE114" s="1">
        <f t="shared" si="71"/>
        <v>4.5</v>
      </c>
      <c r="AF114" s="1">
        <f t="shared" si="76"/>
        <v>180</v>
      </c>
      <c r="AG114" s="1">
        <f>AF114*0.3</f>
        <v>54</v>
      </c>
      <c r="AH114" s="3">
        <f t="shared" si="72"/>
        <v>234</v>
      </c>
      <c r="AI114" s="1">
        <f>AH114*0.18</f>
        <v>42.12</v>
      </c>
      <c r="AJ114" s="2">
        <f t="shared" si="73"/>
        <v>276.12</v>
      </c>
      <c r="AK114" s="1">
        <f t="shared" si="74"/>
        <v>13.5</v>
      </c>
      <c r="AL114" s="2">
        <f t="shared" si="75"/>
        <v>190.8</v>
      </c>
    </row>
    <row r="115" spans="1:38" ht="15">
      <c r="A115" s="1">
        <v>41</v>
      </c>
      <c r="B115" s="1" t="s">
        <v>46</v>
      </c>
      <c r="C115" s="1" t="s">
        <v>40</v>
      </c>
      <c r="D115" s="1">
        <v>0.4</v>
      </c>
      <c r="E115" s="1">
        <v>300</v>
      </c>
      <c r="F115" s="1">
        <f t="shared" si="65"/>
        <v>120</v>
      </c>
      <c r="G115" s="1"/>
      <c r="H115" s="1">
        <v>0</v>
      </c>
      <c r="I115" s="1">
        <v>0</v>
      </c>
      <c r="J115" s="1">
        <f t="shared" si="66"/>
        <v>0</v>
      </c>
      <c r="K115" s="1"/>
      <c r="L115" s="1">
        <v>0</v>
      </c>
      <c r="M115" s="1">
        <v>0</v>
      </c>
      <c r="N115" s="1">
        <f t="shared" si="67"/>
        <v>0</v>
      </c>
      <c r="O115" s="1"/>
      <c r="P115" s="1">
        <v>0</v>
      </c>
      <c r="Q115" s="1">
        <v>0</v>
      </c>
      <c r="R115" s="1">
        <f t="shared" si="68"/>
        <v>0</v>
      </c>
      <c r="S115" s="1" t="s">
        <v>18</v>
      </c>
      <c r="T115" s="1">
        <v>1</v>
      </c>
      <c r="U115" s="1">
        <v>20</v>
      </c>
      <c r="V115" s="1">
        <f t="shared" si="69"/>
        <v>20</v>
      </c>
      <c r="W115" s="1" t="s">
        <v>9</v>
      </c>
      <c r="X115" s="1">
        <v>0.5</v>
      </c>
      <c r="Y115" s="1">
        <v>71</v>
      </c>
      <c r="Z115" s="1">
        <f t="shared" si="70"/>
        <v>35.5</v>
      </c>
      <c r="AA115" s="1" t="s">
        <v>10</v>
      </c>
      <c r="AB115" s="1">
        <v>3</v>
      </c>
      <c r="AC115" s="1">
        <v>0.3</v>
      </c>
      <c r="AD115" s="1">
        <v>5</v>
      </c>
      <c r="AE115" s="1">
        <f t="shared" si="71"/>
        <v>4.5</v>
      </c>
      <c r="AF115" s="1">
        <f t="shared" si="76"/>
        <v>180</v>
      </c>
      <c r="AG115" s="1">
        <f>AF115*0.3</f>
        <v>54</v>
      </c>
      <c r="AH115" s="3">
        <f t="shared" si="72"/>
        <v>234</v>
      </c>
      <c r="AI115" s="1">
        <f>AH115*0.18</f>
        <v>42.12</v>
      </c>
      <c r="AJ115" s="2">
        <f t="shared" si="73"/>
        <v>276.12</v>
      </c>
      <c r="AK115" s="1">
        <f t="shared" si="74"/>
        <v>13.5</v>
      </c>
      <c r="AL115" s="2">
        <f t="shared" si="75"/>
        <v>190.8</v>
      </c>
    </row>
    <row r="116" spans="1:38" ht="15">
      <c r="A116" s="1">
        <v>42</v>
      </c>
      <c r="B116" s="1" t="s">
        <v>47</v>
      </c>
      <c r="C116" s="1" t="s">
        <v>40</v>
      </c>
      <c r="D116" s="1">
        <v>0.4</v>
      </c>
      <c r="E116" s="1">
        <v>300</v>
      </c>
      <c r="F116" s="1">
        <f t="shared" si="65"/>
        <v>120</v>
      </c>
      <c r="G116" s="1"/>
      <c r="H116" s="1">
        <v>0</v>
      </c>
      <c r="I116" s="1">
        <v>0</v>
      </c>
      <c r="J116" s="1">
        <f t="shared" si="66"/>
        <v>0</v>
      </c>
      <c r="K116" s="1"/>
      <c r="L116" s="1">
        <v>0</v>
      </c>
      <c r="M116" s="1">
        <v>0</v>
      </c>
      <c r="N116" s="1">
        <f t="shared" si="67"/>
        <v>0</v>
      </c>
      <c r="O116" s="1"/>
      <c r="P116" s="1">
        <v>0</v>
      </c>
      <c r="Q116" s="1">
        <v>0</v>
      </c>
      <c r="R116" s="1">
        <f t="shared" si="68"/>
        <v>0</v>
      </c>
      <c r="S116" s="1" t="s">
        <v>18</v>
      </c>
      <c r="T116" s="1">
        <v>1</v>
      </c>
      <c r="U116" s="1">
        <v>20</v>
      </c>
      <c r="V116" s="1">
        <f t="shared" si="69"/>
        <v>20</v>
      </c>
      <c r="W116" s="1" t="s">
        <v>9</v>
      </c>
      <c r="X116" s="1">
        <v>0.5</v>
      </c>
      <c r="Y116" s="1">
        <v>71</v>
      </c>
      <c r="Z116" s="1">
        <f t="shared" si="70"/>
        <v>35.5</v>
      </c>
      <c r="AA116" s="1" t="s">
        <v>10</v>
      </c>
      <c r="AB116" s="1">
        <v>3</v>
      </c>
      <c r="AC116" s="1">
        <v>0.3</v>
      </c>
      <c r="AD116" s="1">
        <v>5</v>
      </c>
      <c r="AE116" s="1">
        <f t="shared" si="71"/>
        <v>4.5</v>
      </c>
      <c r="AF116" s="1">
        <f t="shared" si="76"/>
        <v>180</v>
      </c>
      <c r="AG116" s="1">
        <f>AF116*0.3</f>
        <v>54</v>
      </c>
      <c r="AH116" s="3">
        <f t="shared" si="72"/>
        <v>234</v>
      </c>
      <c r="AI116" s="1">
        <f>AH116*0.18</f>
        <v>42.12</v>
      </c>
      <c r="AJ116" s="2">
        <f t="shared" si="73"/>
        <v>276.12</v>
      </c>
      <c r="AK116" s="1">
        <f t="shared" si="74"/>
        <v>13.5</v>
      </c>
      <c r="AL116" s="2">
        <f t="shared" si="75"/>
        <v>190.8</v>
      </c>
    </row>
    <row r="117" spans="1:38" ht="15">
      <c r="A117" s="1">
        <v>43</v>
      </c>
      <c r="B117" s="1" t="s">
        <v>48</v>
      </c>
      <c r="C117" s="1" t="s">
        <v>40</v>
      </c>
      <c r="D117" s="1">
        <v>0.4</v>
      </c>
      <c r="E117" s="1">
        <v>300</v>
      </c>
      <c r="F117" s="1">
        <f t="shared" si="65"/>
        <v>120</v>
      </c>
      <c r="G117" s="1"/>
      <c r="H117" s="1">
        <v>0</v>
      </c>
      <c r="I117" s="1">
        <v>0</v>
      </c>
      <c r="J117" s="1">
        <f t="shared" si="66"/>
        <v>0</v>
      </c>
      <c r="K117" s="1"/>
      <c r="L117" s="1">
        <v>0</v>
      </c>
      <c r="M117" s="1">
        <v>0</v>
      </c>
      <c r="N117" s="1">
        <f t="shared" si="67"/>
        <v>0</v>
      </c>
      <c r="O117" s="1"/>
      <c r="P117" s="1">
        <v>0</v>
      </c>
      <c r="Q117" s="1">
        <v>0</v>
      </c>
      <c r="R117" s="1">
        <f t="shared" si="68"/>
        <v>0</v>
      </c>
      <c r="S117" s="1" t="s">
        <v>18</v>
      </c>
      <c r="T117" s="1">
        <v>1</v>
      </c>
      <c r="U117" s="1">
        <v>20</v>
      </c>
      <c r="V117" s="1">
        <f t="shared" si="69"/>
        <v>20</v>
      </c>
      <c r="W117" s="1" t="s">
        <v>9</v>
      </c>
      <c r="X117" s="1">
        <v>0.5</v>
      </c>
      <c r="Y117" s="1">
        <v>71</v>
      </c>
      <c r="Z117" s="1">
        <f t="shared" si="70"/>
        <v>35.5</v>
      </c>
      <c r="AA117" s="1" t="s">
        <v>10</v>
      </c>
      <c r="AB117" s="1">
        <v>3</v>
      </c>
      <c r="AC117" s="1">
        <v>0.3</v>
      </c>
      <c r="AD117" s="1">
        <v>5</v>
      </c>
      <c r="AE117" s="1">
        <f t="shared" si="71"/>
        <v>4.5</v>
      </c>
      <c r="AF117" s="1">
        <f t="shared" si="76"/>
        <v>180</v>
      </c>
      <c r="AG117" s="1">
        <f>AF117*0.3</f>
        <v>54</v>
      </c>
      <c r="AH117" s="3">
        <f t="shared" si="72"/>
        <v>234</v>
      </c>
      <c r="AI117" s="1">
        <f>AH117*0.18</f>
        <v>42.12</v>
      </c>
      <c r="AJ117" s="2">
        <f t="shared" si="73"/>
        <v>276.12</v>
      </c>
      <c r="AK117" s="1">
        <f t="shared" si="74"/>
        <v>13.5</v>
      </c>
      <c r="AL117" s="2">
        <f t="shared" si="75"/>
        <v>190.8</v>
      </c>
    </row>
    <row r="118" spans="1:38" ht="15">
      <c r="A118" s="1">
        <v>44</v>
      </c>
      <c r="B118" s="1" t="s">
        <v>49</v>
      </c>
      <c r="C118" s="1" t="s">
        <v>40</v>
      </c>
      <c r="D118" s="1">
        <v>0.4</v>
      </c>
      <c r="E118" s="1">
        <v>300</v>
      </c>
      <c r="F118" s="1">
        <f t="shared" si="65"/>
        <v>120</v>
      </c>
      <c r="G118" s="1"/>
      <c r="H118" s="1">
        <v>0</v>
      </c>
      <c r="I118" s="1">
        <v>0</v>
      </c>
      <c r="J118" s="1">
        <f t="shared" si="66"/>
        <v>0</v>
      </c>
      <c r="K118" s="1"/>
      <c r="L118" s="1">
        <v>0</v>
      </c>
      <c r="M118" s="1">
        <v>0</v>
      </c>
      <c r="N118" s="1">
        <f t="shared" si="67"/>
        <v>0</v>
      </c>
      <c r="O118" s="1"/>
      <c r="P118" s="1">
        <v>0</v>
      </c>
      <c r="Q118" s="1">
        <v>0</v>
      </c>
      <c r="R118" s="1">
        <f t="shared" si="68"/>
        <v>0</v>
      </c>
      <c r="S118" s="1" t="s">
        <v>18</v>
      </c>
      <c r="T118" s="1">
        <v>1</v>
      </c>
      <c r="U118" s="1">
        <v>20</v>
      </c>
      <c r="V118" s="1">
        <f t="shared" si="69"/>
        <v>20</v>
      </c>
      <c r="W118" s="1" t="s">
        <v>9</v>
      </c>
      <c r="X118" s="1">
        <v>0.5</v>
      </c>
      <c r="Y118" s="1">
        <v>71</v>
      </c>
      <c r="Z118" s="1">
        <f t="shared" si="70"/>
        <v>35.5</v>
      </c>
      <c r="AA118" s="1" t="s">
        <v>10</v>
      </c>
      <c r="AB118" s="1">
        <v>3</v>
      </c>
      <c r="AC118" s="1">
        <v>0.3</v>
      </c>
      <c r="AD118" s="1">
        <v>5</v>
      </c>
      <c r="AE118" s="1">
        <f t="shared" si="71"/>
        <v>4.5</v>
      </c>
      <c r="AF118" s="1">
        <f t="shared" si="76"/>
        <v>180</v>
      </c>
      <c r="AG118" s="1">
        <f>AF118*0.3</f>
        <v>54</v>
      </c>
      <c r="AH118" s="3">
        <f t="shared" si="72"/>
        <v>234</v>
      </c>
      <c r="AI118" s="1">
        <f>AH118*0.18</f>
        <v>42.12</v>
      </c>
      <c r="AJ118" s="2">
        <f t="shared" si="73"/>
        <v>276.12</v>
      </c>
      <c r="AK118" s="1">
        <f t="shared" si="74"/>
        <v>13.5</v>
      </c>
      <c r="AL118" s="2">
        <f t="shared" si="75"/>
        <v>190.8</v>
      </c>
    </row>
    <row r="119" spans="1:38" ht="15">
      <c r="A119" s="1">
        <v>45</v>
      </c>
      <c r="B119" s="1" t="s">
        <v>50</v>
      </c>
      <c r="C119" s="1" t="s">
        <v>40</v>
      </c>
      <c r="D119" s="1">
        <v>0.4</v>
      </c>
      <c r="E119" s="1">
        <v>300</v>
      </c>
      <c r="F119" s="1">
        <f t="shared" si="65"/>
        <v>120</v>
      </c>
      <c r="G119" s="1"/>
      <c r="H119" s="1">
        <v>0</v>
      </c>
      <c r="I119" s="1">
        <v>0</v>
      </c>
      <c r="J119" s="1">
        <f t="shared" si="66"/>
        <v>0</v>
      </c>
      <c r="K119" s="1"/>
      <c r="L119" s="1">
        <v>0</v>
      </c>
      <c r="M119" s="1">
        <v>0</v>
      </c>
      <c r="N119" s="1">
        <f t="shared" si="67"/>
        <v>0</v>
      </c>
      <c r="O119" s="1"/>
      <c r="P119" s="1">
        <v>0</v>
      </c>
      <c r="Q119" s="1">
        <v>0</v>
      </c>
      <c r="R119" s="1">
        <f t="shared" si="68"/>
        <v>0</v>
      </c>
      <c r="S119" s="1" t="s">
        <v>18</v>
      </c>
      <c r="T119" s="1">
        <v>1</v>
      </c>
      <c r="U119" s="1">
        <v>20</v>
      </c>
      <c r="V119" s="1">
        <f t="shared" si="69"/>
        <v>20</v>
      </c>
      <c r="W119" s="1" t="s">
        <v>9</v>
      </c>
      <c r="X119" s="1">
        <v>0.5</v>
      </c>
      <c r="Y119" s="1">
        <v>71</v>
      </c>
      <c r="Z119" s="1">
        <f t="shared" si="70"/>
        <v>35.5</v>
      </c>
      <c r="AA119" s="1" t="s">
        <v>10</v>
      </c>
      <c r="AB119" s="1">
        <v>3</v>
      </c>
      <c r="AC119" s="1">
        <v>0.3</v>
      </c>
      <c r="AD119" s="1">
        <v>5</v>
      </c>
      <c r="AE119" s="1">
        <f t="shared" si="71"/>
        <v>4.5</v>
      </c>
      <c r="AF119" s="1">
        <f t="shared" si="76"/>
        <v>180</v>
      </c>
      <c r="AG119" s="1">
        <f>AF119*0.3</f>
        <v>54</v>
      </c>
      <c r="AH119" s="3">
        <f t="shared" si="72"/>
        <v>234</v>
      </c>
      <c r="AI119" s="1">
        <f>AH119*0.18</f>
        <v>42.12</v>
      </c>
      <c r="AJ119" s="2">
        <f t="shared" si="73"/>
        <v>276.12</v>
      </c>
      <c r="AK119" s="1">
        <f t="shared" si="74"/>
        <v>13.5</v>
      </c>
      <c r="AL119" s="2">
        <f t="shared" si="75"/>
        <v>190.8</v>
      </c>
    </row>
    <row r="120" spans="1:38" ht="15">
      <c r="A120" s="1">
        <v>46</v>
      </c>
      <c r="B120" s="1" t="s">
        <v>51</v>
      </c>
      <c r="C120" s="1" t="s">
        <v>40</v>
      </c>
      <c r="D120" s="1">
        <v>0.4</v>
      </c>
      <c r="E120" s="1">
        <v>300</v>
      </c>
      <c r="F120" s="1">
        <f t="shared" si="65"/>
        <v>120</v>
      </c>
      <c r="G120" s="1"/>
      <c r="H120" s="1">
        <v>0</v>
      </c>
      <c r="I120" s="1">
        <v>0</v>
      </c>
      <c r="J120" s="1">
        <f t="shared" si="66"/>
        <v>0</v>
      </c>
      <c r="K120" s="1"/>
      <c r="L120" s="1">
        <v>0</v>
      </c>
      <c r="M120" s="1">
        <v>0</v>
      </c>
      <c r="N120" s="1">
        <f t="shared" si="67"/>
        <v>0</v>
      </c>
      <c r="O120" s="1"/>
      <c r="P120" s="1">
        <v>0</v>
      </c>
      <c r="Q120" s="1">
        <v>0</v>
      </c>
      <c r="R120" s="1">
        <f t="shared" si="68"/>
        <v>0</v>
      </c>
      <c r="S120" s="1" t="s">
        <v>18</v>
      </c>
      <c r="T120" s="1">
        <v>1</v>
      </c>
      <c r="U120" s="1">
        <v>20</v>
      </c>
      <c r="V120" s="1">
        <f t="shared" si="69"/>
        <v>20</v>
      </c>
      <c r="W120" s="1" t="s">
        <v>9</v>
      </c>
      <c r="X120" s="1">
        <v>0.5</v>
      </c>
      <c r="Y120" s="1">
        <v>71</v>
      </c>
      <c r="Z120" s="1">
        <f t="shared" si="70"/>
        <v>35.5</v>
      </c>
      <c r="AA120" s="1" t="s">
        <v>10</v>
      </c>
      <c r="AB120" s="1">
        <v>3</v>
      </c>
      <c r="AC120" s="1">
        <v>0.3</v>
      </c>
      <c r="AD120" s="1">
        <v>5</v>
      </c>
      <c r="AE120" s="1">
        <f t="shared" si="71"/>
        <v>4.5</v>
      </c>
      <c r="AF120" s="1">
        <f t="shared" si="76"/>
        <v>180</v>
      </c>
      <c r="AG120" s="1">
        <f>AF120*0.3</f>
        <v>54</v>
      </c>
      <c r="AH120" s="3">
        <f t="shared" si="72"/>
        <v>234</v>
      </c>
      <c r="AI120" s="1">
        <f>AH120*0.18</f>
        <v>42.12</v>
      </c>
      <c r="AJ120" s="2">
        <f t="shared" si="73"/>
        <v>276.12</v>
      </c>
      <c r="AK120" s="1">
        <f t="shared" si="74"/>
        <v>13.5</v>
      </c>
      <c r="AL120" s="2">
        <f t="shared" si="75"/>
        <v>190.8</v>
      </c>
    </row>
    <row r="121" spans="1:38" ht="15">
      <c r="A121" s="1">
        <v>47</v>
      </c>
      <c r="B121" s="1" t="s">
        <v>52</v>
      </c>
      <c r="C121" s="1" t="s">
        <v>40</v>
      </c>
      <c r="D121" s="1">
        <v>0.4</v>
      </c>
      <c r="E121" s="1">
        <v>300</v>
      </c>
      <c r="F121" s="1">
        <f t="shared" si="65"/>
        <v>120</v>
      </c>
      <c r="G121" s="1"/>
      <c r="H121" s="1">
        <v>0</v>
      </c>
      <c r="I121" s="1">
        <v>0</v>
      </c>
      <c r="J121" s="1">
        <f t="shared" si="66"/>
        <v>0</v>
      </c>
      <c r="K121" s="1"/>
      <c r="L121" s="1">
        <v>0</v>
      </c>
      <c r="M121" s="1">
        <v>0</v>
      </c>
      <c r="N121" s="1">
        <f t="shared" si="67"/>
        <v>0</v>
      </c>
      <c r="O121" s="1"/>
      <c r="P121" s="1">
        <v>0</v>
      </c>
      <c r="Q121" s="1">
        <v>0</v>
      </c>
      <c r="R121" s="1">
        <f t="shared" si="68"/>
        <v>0</v>
      </c>
      <c r="S121" s="1" t="s">
        <v>18</v>
      </c>
      <c r="T121" s="1">
        <v>1</v>
      </c>
      <c r="U121" s="1">
        <v>20</v>
      </c>
      <c r="V121" s="1">
        <f t="shared" si="69"/>
        <v>20</v>
      </c>
      <c r="W121" s="1" t="s">
        <v>9</v>
      </c>
      <c r="X121" s="1">
        <v>0.5</v>
      </c>
      <c r="Y121" s="1">
        <v>71</v>
      </c>
      <c r="Z121" s="1">
        <f t="shared" si="70"/>
        <v>35.5</v>
      </c>
      <c r="AA121" s="1" t="s">
        <v>10</v>
      </c>
      <c r="AB121" s="1">
        <v>3</v>
      </c>
      <c r="AC121" s="1">
        <v>0.3</v>
      </c>
      <c r="AD121" s="1">
        <v>5</v>
      </c>
      <c r="AE121" s="1">
        <f t="shared" si="71"/>
        <v>4.5</v>
      </c>
      <c r="AF121" s="1">
        <f t="shared" si="76"/>
        <v>180</v>
      </c>
      <c r="AG121" s="1">
        <f>AF121*0.3</f>
        <v>54</v>
      </c>
      <c r="AH121" s="3">
        <f t="shared" si="72"/>
        <v>234</v>
      </c>
      <c r="AI121" s="1">
        <f>AH121*0.18</f>
        <v>42.12</v>
      </c>
      <c r="AJ121" s="2">
        <f t="shared" si="73"/>
        <v>276.12</v>
      </c>
      <c r="AK121" s="1">
        <f t="shared" si="74"/>
        <v>13.5</v>
      </c>
      <c r="AL121" s="2">
        <f t="shared" si="75"/>
        <v>190.8</v>
      </c>
    </row>
    <row r="125" spans="3:12" ht="15">
      <c r="C125" t="s">
        <v>55</v>
      </c>
      <c r="D125" t="s">
        <v>56</v>
      </c>
      <c r="E125" t="s">
        <v>57</v>
      </c>
      <c r="G125" t="s">
        <v>3</v>
      </c>
      <c r="L125" t="s">
        <v>59</v>
      </c>
    </row>
    <row r="126" spans="3:12" ht="15">
      <c r="C126">
        <v>0.3</v>
      </c>
      <c r="D126">
        <v>0.3</v>
      </c>
      <c r="E126">
        <v>0.4</v>
      </c>
      <c r="G126">
        <f>C126*D126*E126</f>
        <v>0.036</v>
      </c>
      <c r="H126" t="s">
        <v>58</v>
      </c>
      <c r="I126">
        <f>C126*D126*2</f>
        <v>0.18</v>
      </c>
      <c r="J126">
        <f>C126*E126*2</f>
        <v>0.24</v>
      </c>
      <c r="K126">
        <f>D126*E126*2</f>
        <v>0.24</v>
      </c>
      <c r="L126">
        <f>I126+J126+K126</f>
        <v>0.6599999999999999</v>
      </c>
    </row>
    <row r="128" ht="15">
      <c r="B128">
        <v>1.25</v>
      </c>
    </row>
    <row r="129" ht="15">
      <c r="B129">
        <v>2.5</v>
      </c>
    </row>
    <row r="130" spans="1:2" ht="15">
      <c r="A130">
        <f>25/2*35</f>
        <v>437.5</v>
      </c>
      <c r="B130">
        <f>B128*B129</f>
        <v>3.125</v>
      </c>
    </row>
    <row r="131" ht="15">
      <c r="B131">
        <f>25*35/3</f>
        <v>291.6666666666667</v>
      </c>
    </row>
    <row r="133" ht="15">
      <c r="B133">
        <v>760</v>
      </c>
    </row>
  </sheetData>
  <sheetProtection/>
  <mergeCells count="3">
    <mergeCell ref="A3:A4"/>
    <mergeCell ref="B3:B4"/>
    <mergeCell ref="C3:AE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9.140625" style="0" customWidth="1"/>
    <col min="2" max="2" width="28.8515625" style="0" customWidth="1"/>
    <col min="3" max="3" width="18.28125" style="0" customWidth="1"/>
    <col min="4" max="4" width="19.421875" style="0" customWidth="1"/>
    <col min="5" max="5" width="11.7109375" style="0" customWidth="1"/>
    <col min="6" max="6" width="14.57421875" style="0" customWidth="1"/>
    <col min="7" max="7" width="11.140625" style="0" customWidth="1"/>
    <col min="8" max="8" width="17.8515625" style="0" customWidth="1"/>
    <col min="9" max="9" width="12.00390625" style="0" customWidth="1"/>
    <col min="10" max="10" width="14.28125" style="0" customWidth="1"/>
    <col min="11" max="11" width="14.00390625" style="0" customWidth="1"/>
  </cols>
  <sheetData>
    <row r="1" spans="4:8" ht="18.75">
      <c r="D1" s="52" t="s">
        <v>111</v>
      </c>
      <c r="E1" s="52"/>
      <c r="F1" s="52"/>
      <c r="G1" s="52"/>
      <c r="H1" s="52"/>
    </row>
    <row r="2" spans="2:12" ht="15">
      <c r="B2" s="51" t="s">
        <v>112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15.75" thickBot="1"/>
    <row r="4" spans="1:12" ht="38.25" customHeight="1">
      <c r="A4" s="53" t="s">
        <v>0</v>
      </c>
      <c r="B4" s="53" t="s">
        <v>1</v>
      </c>
      <c r="C4" s="48" t="s">
        <v>104</v>
      </c>
      <c r="D4" s="56" t="s">
        <v>113</v>
      </c>
      <c r="E4" s="48" t="s">
        <v>114</v>
      </c>
      <c r="F4" s="48" t="s">
        <v>115</v>
      </c>
      <c r="G4" s="48" t="s">
        <v>116</v>
      </c>
      <c r="H4" s="48" t="s">
        <v>117</v>
      </c>
      <c r="I4" s="48" t="s">
        <v>118</v>
      </c>
      <c r="J4" s="48" t="s">
        <v>119</v>
      </c>
      <c r="K4" s="59" t="s">
        <v>120</v>
      </c>
      <c r="L4" s="60"/>
    </row>
    <row r="5" spans="1:12" ht="15.75" customHeight="1">
      <c r="A5" s="54"/>
      <c r="B5" s="54"/>
      <c r="C5" s="49"/>
      <c r="D5" s="57"/>
      <c r="E5" s="49"/>
      <c r="F5" s="49"/>
      <c r="G5" s="49"/>
      <c r="H5" s="49"/>
      <c r="I5" s="49"/>
      <c r="J5" s="49"/>
      <c r="K5" s="61"/>
      <c r="L5" s="62"/>
    </row>
    <row r="6" spans="1:12" ht="31.5">
      <c r="A6" s="55"/>
      <c r="B6" s="55"/>
      <c r="C6" s="50"/>
      <c r="D6" s="58"/>
      <c r="E6" s="50"/>
      <c r="F6" s="50"/>
      <c r="G6" s="50"/>
      <c r="H6" s="50"/>
      <c r="I6" s="50"/>
      <c r="J6" s="50"/>
      <c r="K6" s="39" t="s">
        <v>107</v>
      </c>
      <c r="L6" s="38" t="s">
        <v>108</v>
      </c>
    </row>
    <row r="7" spans="1:12" ht="16.5" customHeight="1" thickBot="1">
      <c r="A7" s="45" t="s">
        <v>109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5.75" thickBot="1">
      <c r="A8" s="1">
        <v>1</v>
      </c>
      <c r="B8" s="8" t="s">
        <v>99</v>
      </c>
      <c r="C8" s="27">
        <v>50</v>
      </c>
      <c r="D8" s="27">
        <v>210</v>
      </c>
      <c r="E8" s="27">
        <v>160</v>
      </c>
      <c r="F8" s="27">
        <v>220</v>
      </c>
      <c r="G8" s="29">
        <v>24</v>
      </c>
      <c r="H8" s="29">
        <v>35</v>
      </c>
      <c r="I8" s="29">
        <v>90</v>
      </c>
      <c r="J8" s="37" t="s">
        <v>106</v>
      </c>
      <c r="K8" s="29">
        <v>60</v>
      </c>
      <c r="L8" s="29">
        <v>30</v>
      </c>
    </row>
    <row r="9" spans="1:12" ht="15">
      <c r="A9" s="1">
        <v>2</v>
      </c>
      <c r="B9" s="8" t="s">
        <v>74</v>
      </c>
      <c r="C9" s="27">
        <v>50</v>
      </c>
      <c r="D9" s="27">
        <v>245</v>
      </c>
      <c r="E9" s="27">
        <v>160</v>
      </c>
      <c r="F9" s="27">
        <v>220</v>
      </c>
      <c r="G9" s="29">
        <v>24</v>
      </c>
      <c r="H9" s="29">
        <v>35</v>
      </c>
      <c r="I9" s="29">
        <v>90</v>
      </c>
      <c r="J9" s="37" t="s">
        <v>106</v>
      </c>
      <c r="K9" s="29">
        <v>70</v>
      </c>
      <c r="L9" s="29">
        <v>40</v>
      </c>
    </row>
    <row r="10" spans="1:12" ht="15">
      <c r="A10" s="1">
        <v>3</v>
      </c>
      <c r="B10" s="9" t="s">
        <v>75</v>
      </c>
      <c r="C10" s="27">
        <v>50</v>
      </c>
      <c r="D10" s="27">
        <v>290</v>
      </c>
      <c r="E10" s="27">
        <v>160</v>
      </c>
      <c r="F10" s="27">
        <v>220</v>
      </c>
      <c r="G10" s="29">
        <v>24</v>
      </c>
      <c r="H10" s="29">
        <v>35</v>
      </c>
      <c r="I10" s="29">
        <v>90</v>
      </c>
      <c r="J10" s="37" t="s">
        <v>106</v>
      </c>
      <c r="K10" s="29">
        <v>90</v>
      </c>
      <c r="L10" s="29">
        <v>60</v>
      </c>
    </row>
    <row r="11" spans="1:12" ht="15">
      <c r="A11" s="1">
        <v>4</v>
      </c>
      <c r="B11" s="9" t="s">
        <v>121</v>
      </c>
      <c r="C11" s="27">
        <v>50</v>
      </c>
      <c r="D11" s="27">
        <v>320</v>
      </c>
      <c r="E11" s="27">
        <v>160</v>
      </c>
      <c r="F11" s="27">
        <v>220</v>
      </c>
      <c r="G11" s="29">
        <v>24</v>
      </c>
      <c r="H11" s="29">
        <v>35</v>
      </c>
      <c r="I11" s="29">
        <v>90</v>
      </c>
      <c r="J11" s="37" t="s">
        <v>106</v>
      </c>
      <c r="K11" s="29">
        <v>90</v>
      </c>
      <c r="L11" s="29">
        <v>60</v>
      </c>
    </row>
    <row r="12" spans="1:12" ht="15">
      <c r="A12" s="1">
        <v>5</v>
      </c>
      <c r="B12" s="9" t="s">
        <v>76</v>
      </c>
      <c r="C12" s="27">
        <v>50</v>
      </c>
      <c r="D12" s="27">
        <v>470</v>
      </c>
      <c r="E12" s="27">
        <v>160</v>
      </c>
      <c r="F12" s="27">
        <v>220</v>
      </c>
      <c r="G12" s="29">
        <v>24</v>
      </c>
      <c r="H12" s="29">
        <v>35</v>
      </c>
      <c r="I12" s="29">
        <v>90</v>
      </c>
      <c r="J12" s="37" t="s">
        <v>106</v>
      </c>
      <c r="K12" s="29">
        <v>100</v>
      </c>
      <c r="L12" s="29">
        <v>80</v>
      </c>
    </row>
    <row r="13" spans="1:12" ht="15">
      <c r="A13" s="1">
        <v>6</v>
      </c>
      <c r="B13" s="9" t="s">
        <v>78</v>
      </c>
      <c r="C13" s="27">
        <v>50</v>
      </c>
      <c r="D13" s="27">
        <v>600</v>
      </c>
      <c r="E13" s="27">
        <v>160</v>
      </c>
      <c r="F13" s="27">
        <v>220</v>
      </c>
      <c r="G13" s="29">
        <v>24</v>
      </c>
      <c r="H13" s="29">
        <v>35</v>
      </c>
      <c r="I13" s="27" t="s">
        <v>105</v>
      </c>
      <c r="J13" s="37" t="s">
        <v>106</v>
      </c>
      <c r="K13" s="29">
        <v>110</v>
      </c>
      <c r="L13" s="29">
        <v>100</v>
      </c>
    </row>
    <row r="14" spans="1:12" ht="15">
      <c r="A14" s="1">
        <v>7</v>
      </c>
      <c r="B14" s="9" t="s">
        <v>79</v>
      </c>
      <c r="C14" s="27">
        <v>70</v>
      </c>
      <c r="D14" s="27">
        <v>1000</v>
      </c>
      <c r="E14" s="27">
        <v>220</v>
      </c>
      <c r="F14" s="27" t="s">
        <v>105</v>
      </c>
      <c r="G14" s="29">
        <v>24</v>
      </c>
      <c r="H14" s="29">
        <v>35</v>
      </c>
      <c r="I14" s="27" t="s">
        <v>105</v>
      </c>
      <c r="J14" s="37" t="s">
        <v>106</v>
      </c>
      <c r="K14" s="29">
        <v>320</v>
      </c>
      <c r="L14" s="29">
        <v>320</v>
      </c>
    </row>
    <row r="15" spans="1:12" ht="15">
      <c r="A15" s="1">
        <v>8</v>
      </c>
      <c r="B15" s="9" t="s">
        <v>80</v>
      </c>
      <c r="C15" s="27">
        <v>70</v>
      </c>
      <c r="D15" s="27">
        <v>1200</v>
      </c>
      <c r="E15" s="27">
        <v>220</v>
      </c>
      <c r="F15" s="27" t="s">
        <v>105</v>
      </c>
      <c r="G15" s="29">
        <v>24</v>
      </c>
      <c r="H15" s="29">
        <v>35</v>
      </c>
      <c r="I15" s="27" t="s">
        <v>105</v>
      </c>
      <c r="J15" s="37" t="s">
        <v>106</v>
      </c>
      <c r="K15" s="29">
        <v>320</v>
      </c>
      <c r="L15" s="29">
        <v>320</v>
      </c>
    </row>
    <row r="16" spans="1:12" ht="15">
      <c r="A16" s="1">
        <v>9</v>
      </c>
      <c r="B16" s="9" t="s">
        <v>81</v>
      </c>
      <c r="C16" s="27">
        <v>90</v>
      </c>
      <c r="D16" s="27">
        <v>1400</v>
      </c>
      <c r="E16" s="27">
        <v>320</v>
      </c>
      <c r="F16" s="27" t="s">
        <v>105</v>
      </c>
      <c r="G16" s="29">
        <v>24</v>
      </c>
      <c r="H16" s="29">
        <v>35</v>
      </c>
      <c r="I16" s="27" t="s">
        <v>105</v>
      </c>
      <c r="J16" s="37" t="s">
        <v>106</v>
      </c>
      <c r="K16" s="29">
        <v>400</v>
      </c>
      <c r="L16" s="29">
        <v>400</v>
      </c>
    </row>
    <row r="17" spans="1:12" ht="15">
      <c r="A17" s="1">
        <v>10</v>
      </c>
      <c r="B17" s="9" t="s">
        <v>82</v>
      </c>
      <c r="C17" s="27">
        <v>150</v>
      </c>
      <c r="D17" s="27">
        <v>26650</v>
      </c>
      <c r="E17" s="27">
        <v>500</v>
      </c>
      <c r="F17" s="27" t="s">
        <v>105</v>
      </c>
      <c r="G17" s="29">
        <v>24</v>
      </c>
      <c r="H17" s="29">
        <v>35</v>
      </c>
      <c r="I17" s="27" t="s">
        <v>105</v>
      </c>
      <c r="J17" s="37" t="s">
        <v>106</v>
      </c>
      <c r="K17" s="29">
        <v>700</v>
      </c>
      <c r="L17" s="29">
        <v>700</v>
      </c>
    </row>
    <row r="18" spans="1:12" ht="15.75" thickBot="1">
      <c r="A18" s="45" t="s">
        <v>110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2" ht="15">
      <c r="A19" s="1">
        <v>11</v>
      </c>
      <c r="B19" s="14" t="s">
        <v>84</v>
      </c>
      <c r="C19" s="27">
        <v>50</v>
      </c>
      <c r="D19" s="27">
        <v>150</v>
      </c>
      <c r="E19" s="37" t="s">
        <v>106</v>
      </c>
      <c r="F19" s="27">
        <v>220</v>
      </c>
      <c r="G19" s="29">
        <v>24</v>
      </c>
      <c r="H19" s="29">
        <v>35</v>
      </c>
      <c r="I19" s="29">
        <v>90</v>
      </c>
      <c r="J19" s="29">
        <v>70</v>
      </c>
      <c r="K19" s="29">
        <v>60</v>
      </c>
      <c r="L19" s="29">
        <v>30</v>
      </c>
    </row>
    <row r="20" spans="1:12" ht="15">
      <c r="A20" s="1">
        <v>12</v>
      </c>
      <c r="B20" s="9" t="s">
        <v>85</v>
      </c>
      <c r="C20" s="27">
        <v>50</v>
      </c>
      <c r="D20" s="27">
        <v>180</v>
      </c>
      <c r="E20" s="37" t="s">
        <v>106</v>
      </c>
      <c r="F20" s="27">
        <v>220</v>
      </c>
      <c r="G20" s="29">
        <v>24</v>
      </c>
      <c r="H20" s="29">
        <v>35</v>
      </c>
      <c r="I20" s="29">
        <v>90</v>
      </c>
      <c r="J20" s="29">
        <v>70</v>
      </c>
      <c r="K20" s="29">
        <v>70</v>
      </c>
      <c r="L20" s="29">
        <v>40</v>
      </c>
    </row>
    <row r="21" spans="1:12" ht="15">
      <c r="A21" s="1">
        <v>13</v>
      </c>
      <c r="B21" s="9" t="s">
        <v>86</v>
      </c>
      <c r="C21" s="27">
        <v>50</v>
      </c>
      <c r="D21" s="27">
        <v>190</v>
      </c>
      <c r="E21" s="37" t="s">
        <v>106</v>
      </c>
      <c r="F21" s="27">
        <v>220</v>
      </c>
      <c r="G21" s="29">
        <v>24</v>
      </c>
      <c r="H21" s="29">
        <v>35</v>
      </c>
      <c r="I21" s="29">
        <v>90</v>
      </c>
      <c r="J21" s="29">
        <v>70</v>
      </c>
      <c r="K21" s="29">
        <v>90</v>
      </c>
      <c r="L21" s="29">
        <v>60</v>
      </c>
    </row>
    <row r="22" spans="1:12" ht="15">
      <c r="A22" s="1">
        <v>14</v>
      </c>
      <c r="B22" s="9" t="s">
        <v>87</v>
      </c>
      <c r="C22" s="27">
        <v>50</v>
      </c>
      <c r="D22" s="27">
        <v>210</v>
      </c>
      <c r="E22" s="37" t="s">
        <v>106</v>
      </c>
      <c r="F22" s="27">
        <v>220</v>
      </c>
      <c r="G22" s="29">
        <v>24</v>
      </c>
      <c r="H22" s="29">
        <v>35</v>
      </c>
      <c r="I22" s="29">
        <v>90</v>
      </c>
      <c r="J22" s="29">
        <v>70</v>
      </c>
      <c r="K22" s="29">
        <v>100</v>
      </c>
      <c r="L22" s="29">
        <v>80</v>
      </c>
    </row>
    <row r="23" spans="1:12" ht="15">
      <c r="A23" s="1">
        <v>15</v>
      </c>
      <c r="B23" s="9" t="s">
        <v>88</v>
      </c>
      <c r="C23" s="27">
        <v>50</v>
      </c>
      <c r="D23" s="27">
        <v>340</v>
      </c>
      <c r="E23" s="37" t="s">
        <v>106</v>
      </c>
      <c r="F23" s="27">
        <v>220</v>
      </c>
      <c r="G23" s="29">
        <v>24</v>
      </c>
      <c r="H23" s="29">
        <v>35</v>
      </c>
      <c r="I23" s="27" t="s">
        <v>105</v>
      </c>
      <c r="J23" s="29">
        <v>70</v>
      </c>
      <c r="K23" s="40">
        <v>110</v>
      </c>
      <c r="L23" s="29">
        <v>100</v>
      </c>
    </row>
    <row r="24" spans="1:12" ht="15">
      <c r="A24" s="1">
        <v>16</v>
      </c>
      <c r="B24" s="9" t="s">
        <v>89</v>
      </c>
      <c r="C24" s="27">
        <v>90</v>
      </c>
      <c r="D24" s="27">
        <v>1500</v>
      </c>
      <c r="E24" s="37" t="s">
        <v>106</v>
      </c>
      <c r="F24" s="27">
        <v>220</v>
      </c>
      <c r="G24" s="29">
        <v>24</v>
      </c>
      <c r="H24" s="29">
        <v>35</v>
      </c>
      <c r="I24" s="27" t="s">
        <v>105</v>
      </c>
      <c r="J24" s="29">
        <v>70</v>
      </c>
      <c r="K24" s="29">
        <v>320</v>
      </c>
      <c r="L24" s="29">
        <v>320</v>
      </c>
    </row>
    <row r="25" spans="1:12" ht="15.75" thickBot="1">
      <c r="A25" s="1">
        <v>17</v>
      </c>
      <c r="B25" s="15" t="s">
        <v>90</v>
      </c>
      <c r="C25" s="29">
        <v>150</v>
      </c>
      <c r="D25" s="41">
        <v>2000</v>
      </c>
      <c r="E25" s="37" t="s">
        <v>106</v>
      </c>
      <c r="F25" s="27">
        <v>220</v>
      </c>
      <c r="G25" s="29">
        <v>24</v>
      </c>
      <c r="H25" s="29">
        <v>35</v>
      </c>
      <c r="I25" s="27" t="s">
        <v>105</v>
      </c>
      <c r="J25" s="29">
        <v>70</v>
      </c>
      <c r="K25" s="29">
        <v>600</v>
      </c>
      <c r="L25" s="29">
        <v>600</v>
      </c>
    </row>
    <row r="26" spans="1:12" ht="15">
      <c r="A26" s="1">
        <v>18</v>
      </c>
      <c r="B26" s="14" t="s">
        <v>91</v>
      </c>
      <c r="C26" s="27">
        <v>50</v>
      </c>
      <c r="D26" s="4">
        <v>140</v>
      </c>
      <c r="E26" s="37" t="s">
        <v>106</v>
      </c>
      <c r="F26" s="27">
        <v>220</v>
      </c>
      <c r="G26" s="29">
        <v>24</v>
      </c>
      <c r="H26" s="29">
        <v>35</v>
      </c>
      <c r="I26" s="29">
        <v>90</v>
      </c>
      <c r="J26" s="29">
        <v>70</v>
      </c>
      <c r="K26" s="29">
        <v>60</v>
      </c>
      <c r="L26" s="29">
        <v>30</v>
      </c>
    </row>
    <row r="27" spans="1:12" ht="15">
      <c r="A27" s="1">
        <v>19</v>
      </c>
      <c r="B27" s="9" t="s">
        <v>92</v>
      </c>
      <c r="C27" s="27">
        <v>50</v>
      </c>
      <c r="D27" s="5">
        <v>160</v>
      </c>
      <c r="E27" s="37" t="s">
        <v>106</v>
      </c>
      <c r="F27" s="27">
        <v>220</v>
      </c>
      <c r="G27" s="29">
        <v>24</v>
      </c>
      <c r="H27" s="29">
        <v>35</v>
      </c>
      <c r="I27" s="29">
        <v>90</v>
      </c>
      <c r="J27" s="29">
        <v>70</v>
      </c>
      <c r="K27" s="29">
        <v>70</v>
      </c>
      <c r="L27" s="29">
        <v>40</v>
      </c>
    </row>
    <row r="28" spans="1:12" ht="15">
      <c r="A28" s="1">
        <v>20</v>
      </c>
      <c r="B28" s="9" t="s">
        <v>93</v>
      </c>
      <c r="C28" s="27">
        <v>50</v>
      </c>
      <c r="D28" s="5">
        <v>180</v>
      </c>
      <c r="E28" s="37" t="s">
        <v>106</v>
      </c>
      <c r="F28" s="27">
        <v>220</v>
      </c>
      <c r="G28" s="29">
        <v>24</v>
      </c>
      <c r="H28" s="29">
        <v>35</v>
      </c>
      <c r="I28" s="29">
        <v>90</v>
      </c>
      <c r="J28" s="29">
        <v>70</v>
      </c>
      <c r="K28" s="29">
        <v>90</v>
      </c>
      <c r="L28" s="29">
        <v>60</v>
      </c>
    </row>
    <row r="29" spans="1:12" ht="15">
      <c r="A29" s="1">
        <v>21</v>
      </c>
      <c r="B29" s="9" t="s">
        <v>94</v>
      </c>
      <c r="C29" s="27">
        <v>50</v>
      </c>
      <c r="D29" s="5">
        <v>200</v>
      </c>
      <c r="E29" s="37" t="s">
        <v>106</v>
      </c>
      <c r="F29" s="27">
        <v>220</v>
      </c>
      <c r="G29" s="29">
        <v>24</v>
      </c>
      <c r="H29" s="29">
        <v>35</v>
      </c>
      <c r="I29" s="29">
        <v>90</v>
      </c>
      <c r="J29" s="29">
        <v>70</v>
      </c>
      <c r="K29" s="29">
        <v>100</v>
      </c>
      <c r="L29" s="29">
        <v>80</v>
      </c>
    </row>
    <row r="30" spans="1:12" ht="15">
      <c r="A30" s="1">
        <v>22</v>
      </c>
      <c r="B30" s="9" t="s">
        <v>95</v>
      </c>
      <c r="C30" s="27">
        <v>50</v>
      </c>
      <c r="D30" s="5">
        <v>320</v>
      </c>
      <c r="E30" s="37" t="s">
        <v>106</v>
      </c>
      <c r="F30" s="27">
        <v>220</v>
      </c>
      <c r="G30" s="29">
        <v>24</v>
      </c>
      <c r="H30" s="29">
        <v>35</v>
      </c>
      <c r="I30" s="27" t="s">
        <v>105</v>
      </c>
      <c r="J30" s="29">
        <v>70</v>
      </c>
      <c r="K30" s="40">
        <v>110</v>
      </c>
      <c r="L30" s="29">
        <v>100</v>
      </c>
    </row>
    <row r="31" spans="1:12" ht="15">
      <c r="A31" s="1">
        <v>23</v>
      </c>
      <c r="B31" s="9" t="s">
        <v>96</v>
      </c>
      <c r="C31" s="27">
        <v>90</v>
      </c>
      <c r="D31" s="5">
        <v>1500</v>
      </c>
      <c r="E31" s="37" t="s">
        <v>106</v>
      </c>
      <c r="F31" s="27">
        <v>220</v>
      </c>
      <c r="G31" s="29">
        <v>24</v>
      </c>
      <c r="H31" s="29">
        <v>35</v>
      </c>
      <c r="I31" s="27" t="s">
        <v>105</v>
      </c>
      <c r="J31" s="29">
        <v>70</v>
      </c>
      <c r="K31" s="29">
        <v>320</v>
      </c>
      <c r="L31" s="29">
        <v>320</v>
      </c>
    </row>
    <row r="32" spans="1:12" ht="15.75" thickBot="1">
      <c r="A32" s="1">
        <v>24</v>
      </c>
      <c r="B32" s="15" t="s">
        <v>97</v>
      </c>
      <c r="C32" s="29">
        <v>150</v>
      </c>
      <c r="D32" s="6">
        <v>2000</v>
      </c>
      <c r="E32" s="37" t="s">
        <v>106</v>
      </c>
      <c r="F32" s="27">
        <v>220</v>
      </c>
      <c r="G32" s="29">
        <v>24</v>
      </c>
      <c r="H32" s="29">
        <v>35</v>
      </c>
      <c r="I32" s="27" t="s">
        <v>105</v>
      </c>
      <c r="J32" s="29">
        <v>70</v>
      </c>
      <c r="K32" s="29">
        <v>600</v>
      </c>
      <c r="L32" s="29">
        <v>600</v>
      </c>
    </row>
  </sheetData>
  <sheetProtection/>
  <mergeCells count="15">
    <mergeCell ref="D1:H1"/>
    <mergeCell ref="B2:L2"/>
    <mergeCell ref="B4:B6"/>
    <mergeCell ref="A4:A6"/>
    <mergeCell ref="D4:D6"/>
    <mergeCell ref="E4:E6"/>
    <mergeCell ref="F4:F6"/>
    <mergeCell ref="G4:G6"/>
    <mergeCell ref="H4:H6"/>
    <mergeCell ref="I4:I6"/>
    <mergeCell ref="J4:J6"/>
    <mergeCell ref="K4:L5"/>
    <mergeCell ref="A18:L18"/>
    <mergeCell ref="C4:C6"/>
    <mergeCell ref="A7:L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2011-10-28T01:21:38Z</dcterms:modified>
  <cp:category/>
  <cp:version/>
  <cp:contentType/>
  <cp:contentStatus/>
</cp:coreProperties>
</file>